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3\OneDrive\Radna površina\Financijski izvještaji\"/>
    </mc:Choice>
  </mc:AlternateContent>
  <xr:revisionPtr revIDLastSave="0" documentId="8_{293D3180-968B-467C-AE95-AF25E3E47E26}" xr6:coauthVersionLast="47" xr6:coauthVersionMax="47" xr10:uidLastSave="{00000000-0000-0000-0000-000000000000}"/>
  <bookViews>
    <workbookView xWindow="735" yWindow="735" windowWidth="27975" windowHeight="147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M290" i="9"/>
  <c r="F290" i="9" s="1"/>
  <c r="B290" i="9" s="1"/>
  <c r="L290" i="9"/>
  <c r="E290" i="9"/>
  <c r="M289" i="9"/>
  <c r="L289" i="9"/>
  <c r="F289" i="9" s="1"/>
  <c r="E289" i="9"/>
  <c r="M288" i="9"/>
  <c r="L288" i="9"/>
  <c r="F288" i="9"/>
  <c r="B288" i="9" s="1"/>
  <c r="E288" i="9"/>
  <c r="M287" i="9"/>
  <c r="L287" i="9"/>
  <c r="F287" i="9" s="1"/>
  <c r="E287" i="9"/>
  <c r="B287" i="9" s="1"/>
  <c r="M286" i="9"/>
  <c r="F286" i="9" s="1"/>
  <c r="B286" i="9" s="1"/>
  <c r="L286" i="9"/>
  <c r="E286" i="9"/>
  <c r="M285" i="9"/>
  <c r="L285" i="9"/>
  <c r="F285" i="9" s="1"/>
  <c r="E285" i="9"/>
  <c r="B285" i="9" s="1"/>
  <c r="M284" i="9"/>
  <c r="L284" i="9"/>
  <c r="F284" i="9"/>
  <c r="B284" i="9" s="1"/>
  <c r="E284" i="9"/>
  <c r="M283" i="9"/>
  <c r="L283" i="9"/>
  <c r="F283" i="9" s="1"/>
  <c r="E283" i="9"/>
  <c r="M282" i="9"/>
  <c r="F282" i="9" s="1"/>
  <c r="B282" i="9" s="1"/>
  <c r="L282" i="9"/>
  <c r="E282" i="9"/>
  <c r="M281" i="9"/>
  <c r="L281" i="9"/>
  <c r="F281" i="9" s="1"/>
  <c r="E281" i="9"/>
  <c r="B281" i="9" s="1"/>
  <c r="M280" i="9"/>
  <c r="L280" i="9"/>
  <c r="F280" i="9"/>
  <c r="B280" i="9" s="1"/>
  <c r="E280" i="9"/>
  <c r="M279" i="9"/>
  <c r="L279" i="9"/>
  <c r="F279" i="9" s="1"/>
  <c r="E279" i="9"/>
  <c r="B279" i="9" s="1"/>
  <c r="M278" i="9"/>
  <c r="F278" i="9" s="1"/>
  <c r="B278" i="9" s="1"/>
  <c r="L278" i="9"/>
  <c r="E278" i="9"/>
  <c r="M277" i="9"/>
  <c r="L277" i="9"/>
  <c r="F277" i="9" s="1"/>
  <c r="E277" i="9"/>
  <c r="B277" i="9" s="1"/>
  <c r="M276" i="9"/>
  <c r="L276" i="9"/>
  <c r="F276" i="9"/>
  <c r="B276" i="9" s="1"/>
  <c r="E276" i="9"/>
  <c r="M275" i="9"/>
  <c r="L275" i="9"/>
  <c r="F275" i="9" s="1"/>
  <c r="E275" i="9"/>
  <c r="M274" i="9"/>
  <c r="F274" i="9" s="1"/>
  <c r="B274" i="9" s="1"/>
  <c r="L274" i="9"/>
  <c r="E274" i="9"/>
  <c r="M273" i="9"/>
  <c r="L273" i="9"/>
  <c r="F273" i="9" s="1"/>
  <c r="E273" i="9"/>
  <c r="B273" i="9" s="1"/>
  <c r="M272" i="9"/>
  <c r="L272" i="9"/>
  <c r="F272" i="9"/>
  <c r="B272" i="9" s="1"/>
  <c r="E272" i="9"/>
  <c r="M271" i="9"/>
  <c r="L271" i="9"/>
  <c r="F271" i="9" s="1"/>
  <c r="E271" i="9"/>
  <c r="B271" i="9" s="1"/>
  <c r="M270" i="9"/>
  <c r="F270" i="9" s="1"/>
  <c r="B270" i="9" s="1"/>
  <c r="L270" i="9"/>
  <c r="E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M264" i="9"/>
  <c r="L264" i="9"/>
  <c r="F264" i="9"/>
  <c r="B264" i="9" s="1"/>
  <c r="E264" i="9"/>
  <c r="M263" i="9"/>
  <c r="L263" i="9"/>
  <c r="F263" i="9" s="1"/>
  <c r="E263" i="9"/>
  <c r="B263" i="9" s="1"/>
  <c r="M262" i="9"/>
  <c r="F262" i="9" s="1"/>
  <c r="L262" i="9"/>
  <c r="E262" i="9"/>
  <c r="B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B257" i="9" s="1"/>
  <c r="M256" i="9"/>
  <c r="L256" i="9"/>
  <c r="F256" i="9"/>
  <c r="B256" i="9" s="1"/>
  <c r="E256" i="9"/>
  <c r="M255" i="9"/>
  <c r="L255" i="9"/>
  <c r="F255" i="9" s="1"/>
  <c r="E255" i="9"/>
  <c r="B255" i="9" s="1"/>
  <c r="M254" i="9"/>
  <c r="F254" i="9" s="1"/>
  <c r="L254" i="9"/>
  <c r="E254" i="9"/>
  <c r="B254" i="9"/>
  <c r="M253" i="9"/>
  <c r="L253" i="9"/>
  <c r="F253" i="9" s="1"/>
  <c r="E253" i="9"/>
  <c r="B253" i="9" s="1"/>
  <c r="M252" i="9"/>
  <c r="F252" i="9" s="1"/>
  <c r="B252" i="9" s="1"/>
  <c r="L252" i="9"/>
  <c r="E252" i="9"/>
  <c r="M251" i="9"/>
  <c r="L251" i="9"/>
  <c r="F251" i="9" s="1"/>
  <c r="E251" i="9"/>
  <c r="B251" i="9" s="1"/>
  <c r="M250" i="9"/>
  <c r="F250" i="9" s="1"/>
  <c r="B250" i="9" s="1"/>
  <c r="L250" i="9"/>
  <c r="E250" i="9"/>
  <c r="M249" i="9"/>
  <c r="L249" i="9"/>
  <c r="F249" i="9" s="1"/>
  <c r="E249" i="9"/>
  <c r="B249" i="9" s="1"/>
  <c r="M248" i="9"/>
  <c r="F248" i="9" s="1"/>
  <c r="L248" i="9"/>
  <c r="E248" i="9"/>
  <c r="B248" i="9"/>
  <c r="M247" i="9"/>
  <c r="L247" i="9"/>
  <c r="F247" i="9" s="1"/>
  <c r="E247" i="9"/>
  <c r="B247" i="9" s="1"/>
  <c r="M246" i="9"/>
  <c r="F246" i="9" s="1"/>
  <c r="L246" i="9"/>
  <c r="E246" i="9"/>
  <c r="B246" i="9"/>
  <c r="M245" i="9"/>
  <c r="L245" i="9"/>
  <c r="F245" i="9" s="1"/>
  <c r="E245" i="9"/>
  <c r="B245" i="9" s="1"/>
  <c r="M244" i="9"/>
  <c r="F244" i="9" s="1"/>
  <c r="B244" i="9" s="1"/>
  <c r="L244" i="9"/>
  <c r="E244" i="9"/>
  <c r="M243" i="9"/>
  <c r="L243" i="9"/>
  <c r="F243" i="9" s="1"/>
  <c r="E243" i="9"/>
  <c r="B243" i="9"/>
  <c r="M242" i="9"/>
  <c r="F242" i="9" s="1"/>
  <c r="L242" i="9"/>
  <c r="E242" i="9"/>
  <c r="M241" i="9"/>
  <c r="L241" i="9"/>
  <c r="E241" i="9"/>
  <c r="M240" i="9"/>
  <c r="L240" i="9"/>
  <c r="F240" i="9" s="1"/>
  <c r="B240" i="9" s="1"/>
  <c r="E240" i="9"/>
  <c r="M239" i="9"/>
  <c r="L239" i="9"/>
  <c r="E239" i="9"/>
  <c r="M238" i="9"/>
  <c r="F238" i="9" s="1"/>
  <c r="B238" i="9" s="1"/>
  <c r="L238" i="9"/>
  <c r="E238" i="9"/>
  <c r="M237" i="9"/>
  <c r="F237" i="9" s="1"/>
  <c r="L237" i="9"/>
  <c r="E237" i="9"/>
  <c r="M236" i="9"/>
  <c r="L236" i="9"/>
  <c r="E236" i="9"/>
  <c r="M235" i="9"/>
  <c r="L235" i="9"/>
  <c r="F235" i="9" s="1"/>
  <c r="E235" i="9"/>
  <c r="B235" i="9" s="1"/>
  <c r="M234" i="9"/>
  <c r="L234" i="9"/>
  <c r="F234" i="9"/>
  <c r="E234" i="9"/>
  <c r="M233" i="9"/>
  <c r="L233" i="9"/>
  <c r="F233" i="9"/>
  <c r="E233" i="9"/>
  <c r="M232" i="9"/>
  <c r="L232" i="9"/>
  <c r="F232" i="9"/>
  <c r="B232" i="9" s="1"/>
  <c r="E232" i="9"/>
  <c r="M231" i="9"/>
  <c r="L231" i="9"/>
  <c r="F231" i="9" s="1"/>
  <c r="B231" i="9" s="1"/>
  <c r="E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F171" i="9"/>
  <c r="H170" i="9"/>
  <c r="E170" i="9" s="1"/>
  <c r="B170" i="9" s="1"/>
  <c r="G170" i="9"/>
  <c r="F170" i="9"/>
  <c r="H169" i="9"/>
  <c r="G169" i="9"/>
  <c r="F169" i="9"/>
  <c r="E169" i="9"/>
  <c r="B169" i="9" s="1"/>
  <c r="H168" i="9"/>
  <c r="G168" i="9"/>
  <c r="E168" i="9" s="1"/>
  <c r="F168" i="9"/>
  <c r="H167" i="9"/>
  <c r="G167" i="9"/>
  <c r="F167" i="9"/>
  <c r="H166" i="9"/>
  <c r="E166" i="9" s="1"/>
  <c r="B166" i="9" s="1"/>
  <c r="G166" i="9"/>
  <c r="F166" i="9"/>
  <c r="H165" i="9"/>
  <c r="G165" i="9"/>
  <c r="F165" i="9"/>
  <c r="E165" i="9"/>
  <c r="B165" i="9" s="1"/>
  <c r="H164" i="9"/>
  <c r="G164" i="9"/>
  <c r="E164" i="9" s="1"/>
  <c r="F164" i="9"/>
  <c r="H163" i="9"/>
  <c r="G163" i="9"/>
  <c r="F163" i="9"/>
  <c r="H162" i="9"/>
  <c r="E162" i="9" s="1"/>
  <c r="B162" i="9" s="1"/>
  <c r="G162" i="9"/>
  <c r="F162" i="9"/>
  <c r="H161" i="9"/>
  <c r="G161" i="9"/>
  <c r="F161" i="9"/>
  <c r="E161" i="9"/>
  <c r="B161" i="9" s="1"/>
  <c r="H160" i="9"/>
  <c r="G160" i="9"/>
  <c r="E160" i="9" s="1"/>
  <c r="F160" i="9"/>
  <c r="H159" i="9"/>
  <c r="G159" i="9"/>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F59" i="9"/>
  <c r="H58" i="9"/>
  <c r="G58" i="9"/>
  <c r="F58" i="9"/>
  <c r="H57" i="9"/>
  <c r="E57" i="9" s="1"/>
  <c r="B57" i="9" s="1"/>
  <c r="G57" i="9"/>
  <c r="F57" i="9"/>
  <c r="H56" i="9"/>
  <c r="G56" i="9"/>
  <c r="F56" i="9"/>
  <c r="E56" i="9"/>
  <c r="B56" i="9" s="1"/>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F42" i="9"/>
  <c r="H41" i="9"/>
  <c r="E41" i="9" s="1"/>
  <c r="G41" i="9"/>
  <c r="F41" i="9"/>
  <c r="B41" i="9"/>
  <c r="H40" i="9"/>
  <c r="G40" i="9"/>
  <c r="F40" i="9"/>
  <c r="E40" i="9"/>
  <c r="B40" i="9" s="1"/>
  <c r="H39" i="9"/>
  <c r="G39" i="9"/>
  <c r="E39" i="9" s="1"/>
  <c r="F39" i="9"/>
  <c r="H38" i="9"/>
  <c r="G38" i="9"/>
  <c r="F38" i="9"/>
  <c r="H37" i="9"/>
  <c r="G37" i="9"/>
  <c r="F37" i="9"/>
  <c r="H36" i="9"/>
  <c r="G36" i="9"/>
  <c r="F36" i="9"/>
  <c r="H35" i="9"/>
  <c r="G35" i="9"/>
  <c r="E35" i="9" s="1"/>
  <c r="F35" i="9"/>
  <c r="H34" i="9"/>
  <c r="G34" i="9"/>
  <c r="F34" i="9"/>
  <c r="H33" i="9"/>
  <c r="E33" i="9" s="1"/>
  <c r="G33" i="9"/>
  <c r="F33" i="9"/>
  <c r="B33" i="9"/>
  <c r="H32" i="9"/>
  <c r="G32" i="9"/>
  <c r="F32" i="9"/>
  <c r="E32" i="9"/>
  <c r="B32" i="9" s="1"/>
  <c r="H31" i="9"/>
  <c r="G31" i="9"/>
  <c r="F31" i="9"/>
  <c r="H30" i="9"/>
  <c r="G30" i="9"/>
  <c r="F30" i="9"/>
  <c r="H29" i="9"/>
  <c r="E29" i="9" s="1"/>
  <c r="B29" i="9" s="1"/>
  <c r="G29" i="9"/>
  <c r="F29" i="9"/>
  <c r="H28" i="9"/>
  <c r="G28" i="9"/>
  <c r="F28" i="9"/>
  <c r="E28" i="9"/>
  <c r="B28" i="9" s="1"/>
  <c r="H27" i="9"/>
  <c r="G27" i="9"/>
  <c r="E27" i="9" s="1"/>
  <c r="F27" i="9"/>
  <c r="H26" i="9"/>
  <c r="G26" i="9"/>
  <c r="F26" i="9"/>
  <c r="H25" i="9"/>
  <c r="E25" i="9" s="1"/>
  <c r="G25" i="9"/>
  <c r="F25" i="9"/>
  <c r="B25" i="9"/>
  <c r="F24" i="9"/>
  <c r="F4" i="9"/>
  <c r="O3" i="9"/>
  <c r="I3" i="9"/>
  <c r="H3" i="9"/>
  <c r="G3" i="9"/>
  <c r="D104" i="8"/>
  <c r="D97" i="8"/>
  <c r="C1674" i="1" s="1"/>
  <c r="D92" i="8"/>
  <c r="D87" i="8"/>
  <c r="D82" i="8"/>
  <c r="D77" i="8"/>
  <c r="C1654" i="1" s="1"/>
  <c r="D72" i="8"/>
  <c r="D67" i="8"/>
  <c r="D62" i="8"/>
  <c r="D57" i="8"/>
  <c r="C1634" i="1" s="1"/>
  <c r="D52" i="8"/>
  <c r="D46" i="8"/>
  <c r="D37" i="8"/>
  <c r="D27" i="8"/>
  <c r="D25" i="8" s="1"/>
  <c r="C1602" i="1" s="1"/>
  <c r="D18" i="8"/>
  <c r="D8" i="8"/>
  <c r="D6" i="8" s="1"/>
  <c r="C1583" i="1" s="1"/>
  <c r="E44" i="7"/>
  <c r="D44" i="7"/>
  <c r="E39" i="7"/>
  <c r="D39" i="7"/>
  <c r="D38" i="7" s="1"/>
  <c r="E38" i="7"/>
  <c r="E30" i="7"/>
  <c r="D30" i="7"/>
  <c r="E23" i="7"/>
  <c r="E22" i="7" s="1"/>
  <c r="D23" i="7"/>
  <c r="E14" i="7"/>
  <c r="D14" i="7"/>
  <c r="E7" i="7"/>
  <c r="D7" i="7"/>
  <c r="D6" i="7" s="1"/>
  <c r="E6" i="7"/>
  <c r="E5" i="7" s="1"/>
  <c r="I33" i="3"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185" i="1" s="1"/>
  <c r="G1185" i="1" s="1"/>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F598" i="4"/>
  <c r="E598" i="4"/>
  <c r="D598" i="4"/>
  <c r="G205" i="9" s="1"/>
  <c r="E205" i="9" s="1"/>
  <c r="B205" i="9"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2" i="4"/>
  <c r="F471"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E427" i="4"/>
  <c r="F427" i="4" s="1"/>
  <c r="D427" i="4"/>
  <c r="D648" i="4" s="1"/>
  <c r="F426" i="4"/>
  <c r="E426" i="4"/>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396" i="1" s="1"/>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D366" i="4"/>
  <c r="F365" i="4"/>
  <c r="F364" i="4"/>
  <c r="F363" i="4"/>
  <c r="E362" i="4"/>
  <c r="E361" i="4" s="1"/>
  <c r="D362" i="4"/>
  <c r="F362" i="4" s="1"/>
  <c r="F361" i="4"/>
  <c r="D361"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D310" i="4"/>
  <c r="F310" i="4" s="1"/>
  <c r="F309" i="4"/>
  <c r="D309" i="4"/>
  <c r="D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F225" i="4"/>
  <c r="E225" i="4"/>
  <c r="E221" i="4" s="1"/>
  <c r="D225" i="4"/>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E202" i="4" s="1"/>
  <c r="D198" i="1" s="1"/>
  <c r="H198" i="1" s="1"/>
  <c r="D203" i="4"/>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40" i="4"/>
  <c r="D140" i="4"/>
  <c r="F139" i="4"/>
  <c r="F138" i="4"/>
  <c r="F137" i="4"/>
  <c r="F136" i="4"/>
  <c r="E135" i="4"/>
  <c r="D135" i="4"/>
  <c r="D134" i="4"/>
  <c r="F133" i="4"/>
  <c r="F132" i="4"/>
  <c r="F131" i="4"/>
  <c r="F130" i="4"/>
  <c r="E129" i="4"/>
  <c r="D129" i="4"/>
  <c r="F128" i="4"/>
  <c r="F127" i="4"/>
  <c r="E126" i="4"/>
  <c r="D126" i="4"/>
  <c r="E125" i="4"/>
  <c r="D121" i="1" s="1"/>
  <c r="F124" i="4"/>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C1683" i="1"/>
  <c r="G1683" i="1" s="1"/>
  <c r="H1682" i="1"/>
  <c r="G1682" i="1"/>
  <c r="C1682" i="1"/>
  <c r="G1681" i="1"/>
  <c r="C1681" i="1"/>
  <c r="H1681" i="1" s="1"/>
  <c r="G1680" i="1"/>
  <c r="C1680" i="1"/>
  <c r="H1680" i="1" s="1"/>
  <c r="H1679" i="1"/>
  <c r="C1679" i="1"/>
  <c r="G1679" i="1" s="1"/>
  <c r="H1678" i="1"/>
  <c r="G1678" i="1"/>
  <c r="C1678" i="1"/>
  <c r="H1677" i="1"/>
  <c r="G1677" i="1"/>
  <c r="C1677" i="1"/>
  <c r="G1676" i="1"/>
  <c r="C1676" i="1"/>
  <c r="H1676" i="1" s="1"/>
  <c r="H1675" i="1"/>
  <c r="C1675" i="1"/>
  <c r="G1675" i="1" s="1"/>
  <c r="H1674" i="1"/>
  <c r="G1674" i="1"/>
  <c r="C1673" i="1"/>
  <c r="C1672" i="1"/>
  <c r="C1671" i="1"/>
  <c r="H1670" i="1"/>
  <c r="G1670" i="1"/>
  <c r="C1670" i="1"/>
  <c r="C1669" i="1"/>
  <c r="G1669" i="1" s="1"/>
  <c r="C1668" i="1"/>
  <c r="C1667" i="1"/>
  <c r="H1666" i="1"/>
  <c r="G1666" i="1"/>
  <c r="C1666" i="1"/>
  <c r="C1665" i="1"/>
  <c r="G1665" i="1" s="1"/>
  <c r="C1664" i="1"/>
  <c r="C1663" i="1"/>
  <c r="H1662" i="1"/>
  <c r="G1662" i="1"/>
  <c r="C1662" i="1"/>
  <c r="H1661" i="1"/>
  <c r="C1661" i="1"/>
  <c r="G1661" i="1" s="1"/>
  <c r="C1660" i="1"/>
  <c r="C1659" i="1"/>
  <c r="H1658" i="1"/>
  <c r="G1658" i="1"/>
  <c r="C1658" i="1"/>
  <c r="C1657" i="1"/>
  <c r="C1656" i="1"/>
  <c r="C1655" i="1"/>
  <c r="H1654" i="1"/>
  <c r="G1654" i="1"/>
  <c r="G1653" i="1"/>
  <c r="C1653" i="1"/>
  <c r="H1653" i="1" s="1"/>
  <c r="G1652" i="1"/>
  <c r="C1652" i="1"/>
  <c r="H1652" i="1" s="1"/>
  <c r="H1651" i="1"/>
  <c r="C1651" i="1"/>
  <c r="G1651" i="1" s="1"/>
  <c r="H1650" i="1"/>
  <c r="G1650" i="1"/>
  <c r="C1650" i="1"/>
  <c r="H1649" i="1"/>
  <c r="G1649" i="1"/>
  <c r="C1649" i="1"/>
  <c r="G1648" i="1"/>
  <c r="C1648" i="1"/>
  <c r="H1648" i="1" s="1"/>
  <c r="H1647" i="1"/>
  <c r="C1647" i="1"/>
  <c r="G1647" i="1" s="1"/>
  <c r="H1646" i="1"/>
  <c r="G1646" i="1"/>
  <c r="C1646" i="1"/>
  <c r="G1645" i="1"/>
  <c r="C1645" i="1"/>
  <c r="H1645" i="1" s="1"/>
  <c r="G1644" i="1"/>
  <c r="C1644" i="1"/>
  <c r="H1644" i="1" s="1"/>
  <c r="H1643" i="1"/>
  <c r="C1643" i="1"/>
  <c r="G1643" i="1" s="1"/>
  <c r="H1642" i="1"/>
  <c r="G1642" i="1"/>
  <c r="C1642" i="1"/>
  <c r="H1641" i="1"/>
  <c r="G1641" i="1"/>
  <c r="C1641" i="1"/>
  <c r="C1640" i="1"/>
  <c r="H1640" i="1" s="1"/>
  <c r="C1639" i="1"/>
  <c r="G1639" i="1" s="1"/>
  <c r="H1638" i="1"/>
  <c r="G1638" i="1"/>
  <c r="C1638" i="1"/>
  <c r="G1637" i="1"/>
  <c r="C1637" i="1"/>
  <c r="H1637" i="1" s="1"/>
  <c r="G1636" i="1"/>
  <c r="C1636" i="1"/>
  <c r="H1636" i="1" s="1"/>
  <c r="C1635" i="1"/>
  <c r="G1635" i="1" s="1"/>
  <c r="H1634" i="1"/>
  <c r="G1634" i="1"/>
  <c r="C1633" i="1"/>
  <c r="C1632" i="1"/>
  <c r="C1631" i="1"/>
  <c r="H1630" i="1"/>
  <c r="G1630" i="1"/>
  <c r="C1630" i="1"/>
  <c r="C1629" i="1"/>
  <c r="G1629" i="1" s="1"/>
  <c r="C1627" i="1"/>
  <c r="H1626" i="1"/>
  <c r="G1626" i="1"/>
  <c r="C1626" i="1"/>
  <c r="C1625" i="1"/>
  <c r="G1625" i="1" s="1"/>
  <c r="C1624" i="1"/>
  <c r="C1623" i="1"/>
  <c r="C1620" i="1"/>
  <c r="G1619" i="1"/>
  <c r="C1619" i="1"/>
  <c r="H1619" i="1" s="1"/>
  <c r="C1618" i="1"/>
  <c r="H1617" i="1"/>
  <c r="G1617" i="1"/>
  <c r="C1617" i="1"/>
  <c r="H1616" i="1"/>
  <c r="C1616" i="1"/>
  <c r="G1616" i="1" s="1"/>
  <c r="G1615" i="1"/>
  <c r="C1615" i="1"/>
  <c r="H1615" i="1" s="1"/>
  <c r="H1614" i="1"/>
  <c r="C1614" i="1"/>
  <c r="G1614" i="1" s="1"/>
  <c r="C1613" i="1"/>
  <c r="H1613" i="1" s="1"/>
  <c r="C1612" i="1"/>
  <c r="G1612" i="1" s="1"/>
  <c r="G1611" i="1"/>
  <c r="C1611" i="1"/>
  <c r="H1611" i="1" s="1"/>
  <c r="C1610" i="1"/>
  <c r="G1610" i="1" s="1"/>
  <c r="H1609" i="1"/>
  <c r="G1609" i="1"/>
  <c r="C1609" i="1"/>
  <c r="C1608" i="1"/>
  <c r="G1608" i="1" s="1"/>
  <c r="G1607" i="1"/>
  <c r="C1607" i="1"/>
  <c r="H1607" i="1" s="1"/>
  <c r="C1606" i="1"/>
  <c r="G1606" i="1" s="1"/>
  <c r="C1605" i="1"/>
  <c r="G1605" i="1" s="1"/>
  <c r="C1604" i="1"/>
  <c r="G1603" i="1"/>
  <c r="C1603" i="1"/>
  <c r="H1603" i="1" s="1"/>
  <c r="H1601" i="1"/>
  <c r="G1601" i="1"/>
  <c r="C1601" i="1"/>
  <c r="H1600" i="1"/>
  <c r="C1600" i="1"/>
  <c r="G1600" i="1" s="1"/>
  <c r="G1599" i="1"/>
  <c r="C1599" i="1"/>
  <c r="H1599" i="1" s="1"/>
  <c r="H1598" i="1"/>
  <c r="C1598" i="1"/>
  <c r="G1598" i="1" s="1"/>
  <c r="H1597" i="1"/>
  <c r="G1597" i="1"/>
  <c r="C1597" i="1"/>
  <c r="C1596" i="1"/>
  <c r="G1596" i="1" s="1"/>
  <c r="G1595" i="1"/>
  <c r="C1595" i="1"/>
  <c r="H1595" i="1" s="1"/>
  <c r="C1594" i="1"/>
  <c r="G1594" i="1" s="1"/>
  <c r="H1593" i="1"/>
  <c r="G1593" i="1"/>
  <c r="C1593" i="1"/>
  <c r="C1592" i="1"/>
  <c r="G1592" i="1" s="1"/>
  <c r="G1591" i="1"/>
  <c r="C1591" i="1"/>
  <c r="H1591" i="1" s="1"/>
  <c r="C1590" i="1"/>
  <c r="G1590" i="1" s="1"/>
  <c r="H1589" i="1"/>
  <c r="G1589" i="1"/>
  <c r="C1589" i="1"/>
  <c r="C1588" i="1"/>
  <c r="C1587" i="1"/>
  <c r="H1587" i="1" s="1"/>
  <c r="C1586" i="1"/>
  <c r="H1584" i="1"/>
  <c r="C1584" i="1"/>
  <c r="G1584" i="1" s="1"/>
  <c r="H1582" i="1"/>
  <c r="C1582" i="1"/>
  <c r="G1581" i="1"/>
  <c r="D1581" i="1"/>
  <c r="C1581" i="1"/>
  <c r="G1580" i="1"/>
  <c r="D1580" i="1"/>
  <c r="C1580" i="1"/>
  <c r="G1579" i="1"/>
  <c r="D1579" i="1"/>
  <c r="C1579" i="1"/>
  <c r="G1578" i="1"/>
  <c r="D1578" i="1"/>
  <c r="C1578" i="1"/>
  <c r="D1577" i="1"/>
  <c r="C1577" i="1"/>
  <c r="D1576" i="1"/>
  <c r="C1576" i="1"/>
  <c r="D1575" i="1"/>
  <c r="C1575" i="1"/>
  <c r="D1574" i="1"/>
  <c r="C1574" i="1"/>
  <c r="D1573" i="1"/>
  <c r="C1573" i="1"/>
  <c r="D1572" i="1"/>
  <c r="C1572" i="1"/>
  <c r="H1572" i="1" s="1"/>
  <c r="G1571" i="1"/>
  <c r="D1571" i="1"/>
  <c r="C1571" i="1"/>
  <c r="H1571" i="1" s="1"/>
  <c r="G1570" i="1"/>
  <c r="D1570" i="1"/>
  <c r="C1570" i="1"/>
  <c r="G1569" i="1"/>
  <c r="D1569" i="1"/>
  <c r="C1569" i="1"/>
  <c r="G1568" i="1"/>
  <c r="D1568" i="1"/>
  <c r="C1568" i="1"/>
  <c r="G1567" i="1"/>
  <c r="D1567" i="1"/>
  <c r="C1567" i="1"/>
  <c r="G1566" i="1"/>
  <c r="D1566" i="1"/>
  <c r="C1566" i="1"/>
  <c r="G1565" i="1"/>
  <c r="D1565" i="1"/>
  <c r="C1565" i="1"/>
  <c r="G1564" i="1"/>
  <c r="D1564" i="1"/>
  <c r="C1564" i="1"/>
  <c r="G1563" i="1"/>
  <c r="D1563" i="1"/>
  <c r="C1563" i="1"/>
  <c r="H1563" i="1" s="1"/>
  <c r="G1562" i="1"/>
  <c r="D1562" i="1"/>
  <c r="C1562" i="1"/>
  <c r="G1561" i="1"/>
  <c r="D1561" i="1"/>
  <c r="C1561" i="1"/>
  <c r="G1560" i="1"/>
  <c r="D1560" i="1"/>
  <c r="C1560" i="1"/>
  <c r="G1559" i="1"/>
  <c r="D1559" i="1"/>
  <c r="C1559" i="1"/>
  <c r="G1558" i="1"/>
  <c r="D1558" i="1"/>
  <c r="C1558" i="1"/>
  <c r="G1557" i="1"/>
  <c r="D1557" i="1"/>
  <c r="C1557" i="1"/>
  <c r="D1556" i="1"/>
  <c r="C1556" i="1"/>
  <c r="D1555" i="1"/>
  <c r="D1554" i="1"/>
  <c r="C1554" i="1"/>
  <c r="D1553" i="1"/>
  <c r="C1553" i="1"/>
  <c r="D1552" i="1"/>
  <c r="C1552" i="1"/>
  <c r="D1551" i="1"/>
  <c r="C1551" i="1"/>
  <c r="D1550" i="1"/>
  <c r="C1550" i="1"/>
  <c r="D1549" i="1"/>
  <c r="C1549" i="1"/>
  <c r="D1548" i="1"/>
  <c r="C1548" i="1"/>
  <c r="H1547" i="1"/>
  <c r="D1547" i="1"/>
  <c r="C1547" i="1"/>
  <c r="J1546" i="1"/>
  <c r="H1546" i="1"/>
  <c r="D1546" i="1"/>
  <c r="G1546" i="1" s="1"/>
  <c r="C1546" i="1"/>
  <c r="J1545" i="1"/>
  <c r="H1545" i="1"/>
  <c r="D1545" i="1"/>
  <c r="C1545" i="1"/>
  <c r="J1544" i="1"/>
  <c r="H1544" i="1"/>
  <c r="D1544" i="1"/>
  <c r="G1544" i="1" s="1"/>
  <c r="C1544" i="1"/>
  <c r="J1543" i="1"/>
  <c r="H1543" i="1"/>
  <c r="D1543" i="1"/>
  <c r="C1543" i="1"/>
  <c r="J1542" i="1"/>
  <c r="H1542" i="1"/>
  <c r="D1542" i="1"/>
  <c r="G1542" i="1" s="1"/>
  <c r="C1542" i="1"/>
  <c r="J1541" i="1"/>
  <c r="H1541" i="1"/>
  <c r="D1541" i="1"/>
  <c r="C1541" i="1"/>
  <c r="D1540" i="1"/>
  <c r="H1540" i="1" s="1"/>
  <c r="C1540" i="1"/>
  <c r="D1539" i="1"/>
  <c r="H1539" i="1" s="1"/>
  <c r="C1539" i="1"/>
  <c r="G1539" i="1" s="1"/>
  <c r="D1538" i="1"/>
  <c r="H1536" i="1"/>
  <c r="D1536" i="1"/>
  <c r="C1536" i="1"/>
  <c r="G1536" i="1" s="1"/>
  <c r="H1535" i="1"/>
  <c r="D1535" i="1"/>
  <c r="C1535" i="1"/>
  <c r="D1534" i="1"/>
  <c r="H1534" i="1" s="1"/>
  <c r="C1534" i="1"/>
  <c r="D1533" i="1"/>
  <c r="C1533" i="1"/>
  <c r="D1532" i="1"/>
  <c r="C1532" i="1"/>
  <c r="G1532" i="1" s="1"/>
  <c r="H1531" i="1"/>
  <c r="D1531" i="1"/>
  <c r="C1531" i="1"/>
  <c r="D1530" i="1"/>
  <c r="H1530" i="1" s="1"/>
  <c r="C1530" i="1"/>
  <c r="D1529" i="1"/>
  <c r="C1529" i="1"/>
  <c r="D1528" i="1"/>
  <c r="C1528" i="1"/>
  <c r="G1528" i="1" s="1"/>
  <c r="H1527" i="1"/>
  <c r="D1527" i="1"/>
  <c r="C1527" i="1"/>
  <c r="D1526" i="1"/>
  <c r="H1526" i="1" s="1"/>
  <c r="C1526" i="1"/>
  <c r="D1525" i="1"/>
  <c r="D1524" i="1"/>
  <c r="C1524" i="1"/>
  <c r="G1524" i="1" s="1"/>
  <c r="H1523" i="1"/>
  <c r="D1523" i="1"/>
  <c r="C1523" i="1"/>
  <c r="D1522" i="1"/>
  <c r="H1522" i="1" s="1"/>
  <c r="C1522" i="1"/>
  <c r="D1521" i="1"/>
  <c r="C1521" i="1"/>
  <c r="D1520" i="1"/>
  <c r="C1520" i="1"/>
  <c r="G1520" i="1" s="1"/>
  <c r="H1519" i="1"/>
  <c r="D1519" i="1"/>
  <c r="C1519" i="1"/>
  <c r="D1518" i="1"/>
  <c r="H1518" i="1" s="1"/>
  <c r="C1518" i="1"/>
  <c r="D1517" i="1"/>
  <c r="C1517" i="1"/>
  <c r="D1516" i="1"/>
  <c r="C1516" i="1"/>
  <c r="G1516" i="1" s="1"/>
  <c r="H1515" i="1"/>
  <c r="D1515" i="1"/>
  <c r="C1515" i="1"/>
  <c r="D1514" i="1"/>
  <c r="H1514" i="1" s="1"/>
  <c r="C1514" i="1"/>
  <c r="D1513" i="1"/>
  <c r="C1513" i="1"/>
  <c r="D1512" i="1"/>
  <c r="C1512" i="1"/>
  <c r="D1511" i="1"/>
  <c r="H1511" i="1" s="1"/>
  <c r="C1511" i="1"/>
  <c r="D1509" i="1"/>
  <c r="C1509" i="1"/>
  <c r="D1508" i="1"/>
  <c r="C1508" i="1"/>
  <c r="G1508" i="1" s="1"/>
  <c r="H1507" i="1"/>
  <c r="D1507" i="1"/>
  <c r="C1507" i="1"/>
  <c r="D1506" i="1"/>
  <c r="H1506" i="1" s="1"/>
  <c r="C1506" i="1"/>
  <c r="D1505" i="1"/>
  <c r="C1505" i="1"/>
  <c r="D1504" i="1"/>
  <c r="C1504" i="1"/>
  <c r="G1504" i="1" s="1"/>
  <c r="H1503" i="1"/>
  <c r="D1503" i="1"/>
  <c r="C1503" i="1"/>
  <c r="D1502" i="1"/>
  <c r="H1502" i="1" s="1"/>
  <c r="C1502" i="1"/>
  <c r="D1501" i="1"/>
  <c r="C1501" i="1"/>
  <c r="D1500" i="1"/>
  <c r="C1500" i="1"/>
  <c r="G1500" i="1" s="1"/>
  <c r="H1499" i="1"/>
  <c r="D1499" i="1"/>
  <c r="C1499" i="1"/>
  <c r="G1499" i="1" s="1"/>
  <c r="D1498" i="1"/>
  <c r="H1498" i="1" s="1"/>
  <c r="C1498" i="1"/>
  <c r="D1497" i="1"/>
  <c r="C1497" i="1"/>
  <c r="D1496" i="1"/>
  <c r="C1496" i="1"/>
  <c r="G1496" i="1" s="1"/>
  <c r="H1495" i="1"/>
  <c r="D1495" i="1"/>
  <c r="C1495" i="1"/>
  <c r="G1495" i="1" s="1"/>
  <c r="D1494" i="1"/>
  <c r="H1494" i="1" s="1"/>
  <c r="C1494" i="1"/>
  <c r="D1493" i="1"/>
  <c r="C1493" i="1"/>
  <c r="D1492" i="1"/>
  <c r="C1492" i="1"/>
  <c r="G1492" i="1" s="1"/>
  <c r="H1491" i="1"/>
  <c r="D1491" i="1"/>
  <c r="C1491" i="1"/>
  <c r="G1491" i="1" s="1"/>
  <c r="D1490" i="1"/>
  <c r="H1490" i="1" s="1"/>
  <c r="C1490" i="1"/>
  <c r="D1489" i="1"/>
  <c r="C1489" i="1"/>
  <c r="D1488" i="1"/>
  <c r="C1488" i="1"/>
  <c r="G1488" i="1" s="1"/>
  <c r="H1487" i="1"/>
  <c r="D1487" i="1"/>
  <c r="C1487" i="1"/>
  <c r="G1487" i="1" s="1"/>
  <c r="D1486" i="1"/>
  <c r="H1486" i="1" s="1"/>
  <c r="C1486" i="1"/>
  <c r="D1485" i="1"/>
  <c r="C1485" i="1"/>
  <c r="D1484" i="1"/>
  <c r="C1484" i="1"/>
  <c r="G1484" i="1" s="1"/>
  <c r="H1483" i="1"/>
  <c r="D1483" i="1"/>
  <c r="C1483" i="1"/>
  <c r="G1483" i="1" s="1"/>
  <c r="D1482" i="1"/>
  <c r="H1482" i="1" s="1"/>
  <c r="C1482" i="1"/>
  <c r="D1481" i="1"/>
  <c r="C1481" i="1"/>
  <c r="D1480" i="1"/>
  <c r="C1480" i="1"/>
  <c r="G1480" i="1" s="1"/>
  <c r="H1479" i="1"/>
  <c r="D1479" i="1"/>
  <c r="C1479" i="1"/>
  <c r="G1479" i="1" s="1"/>
  <c r="D1478" i="1"/>
  <c r="H1478" i="1" s="1"/>
  <c r="C1478" i="1"/>
  <c r="D1477" i="1"/>
  <c r="C1477" i="1"/>
  <c r="D1476" i="1"/>
  <c r="C1476" i="1"/>
  <c r="G1476" i="1" s="1"/>
  <c r="H1475" i="1"/>
  <c r="D1475" i="1"/>
  <c r="C1475" i="1"/>
  <c r="G1475" i="1" s="1"/>
  <c r="D1474" i="1"/>
  <c r="H1474" i="1" s="1"/>
  <c r="C1474" i="1"/>
  <c r="D1473" i="1"/>
  <c r="C1473" i="1"/>
  <c r="D1472" i="1"/>
  <c r="C1472" i="1"/>
  <c r="G1472" i="1" s="1"/>
  <c r="H1471" i="1"/>
  <c r="D1471" i="1"/>
  <c r="C1471" i="1"/>
  <c r="G1471" i="1" s="1"/>
  <c r="D1470" i="1"/>
  <c r="H1470" i="1" s="1"/>
  <c r="C1470" i="1"/>
  <c r="D1469" i="1"/>
  <c r="C1469" i="1"/>
  <c r="D1468" i="1"/>
  <c r="C1468" i="1"/>
  <c r="G1468" i="1" s="1"/>
  <c r="H1467" i="1"/>
  <c r="D1467" i="1"/>
  <c r="C1467" i="1"/>
  <c r="G1467" i="1" s="1"/>
  <c r="D1466" i="1"/>
  <c r="H1466" i="1" s="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G1376" i="1" s="1"/>
  <c r="C1376" i="1"/>
  <c r="H1376" i="1" s="1"/>
  <c r="D1375" i="1"/>
  <c r="G1375" i="1" s="1"/>
  <c r="C1375" i="1"/>
  <c r="H1375" i="1" s="1"/>
  <c r="D1374" i="1"/>
  <c r="G1374" i="1" s="1"/>
  <c r="C1374" i="1"/>
  <c r="H1374" i="1" s="1"/>
  <c r="D1373" i="1"/>
  <c r="G1373" i="1" s="1"/>
  <c r="C1373" i="1"/>
  <c r="H1373" i="1" s="1"/>
  <c r="D1372" i="1"/>
  <c r="G1372" i="1" s="1"/>
  <c r="C1372" i="1"/>
  <c r="H1372" i="1" s="1"/>
  <c r="D1371" i="1"/>
  <c r="G1371" i="1" s="1"/>
  <c r="C1371" i="1"/>
  <c r="H1371" i="1" s="1"/>
  <c r="D1370" i="1"/>
  <c r="G1370" i="1" s="1"/>
  <c r="C1370" i="1"/>
  <c r="H1370" i="1" s="1"/>
  <c r="D1369" i="1"/>
  <c r="G1369" i="1" s="1"/>
  <c r="C1369" i="1"/>
  <c r="H1369" i="1" s="1"/>
  <c r="D1368" i="1"/>
  <c r="G1368" i="1" s="1"/>
  <c r="C1368" i="1"/>
  <c r="H1368" i="1" s="1"/>
  <c r="D1367" i="1"/>
  <c r="G1367" i="1" s="1"/>
  <c r="C1367" i="1"/>
  <c r="H1367" i="1" s="1"/>
  <c r="D1366" i="1"/>
  <c r="G1366" i="1" s="1"/>
  <c r="C1366" i="1"/>
  <c r="H1366" i="1" s="1"/>
  <c r="D1365" i="1"/>
  <c r="G1365" i="1" s="1"/>
  <c r="C1365" i="1"/>
  <c r="H1365" i="1" s="1"/>
  <c r="D1364" i="1"/>
  <c r="G1364" i="1" s="1"/>
  <c r="C1364" i="1"/>
  <c r="H1364" i="1" s="1"/>
  <c r="D1363" i="1"/>
  <c r="G1363" i="1" s="1"/>
  <c r="C1363" i="1"/>
  <c r="H1363" i="1" s="1"/>
  <c r="D1362" i="1"/>
  <c r="G1362" i="1" s="1"/>
  <c r="C1362" i="1"/>
  <c r="H1362" i="1" s="1"/>
  <c r="D1361" i="1"/>
  <c r="G1361" i="1" s="1"/>
  <c r="C1361" i="1"/>
  <c r="H1361" i="1" s="1"/>
  <c r="D1360" i="1"/>
  <c r="G1360" i="1" s="1"/>
  <c r="C1360" i="1"/>
  <c r="H1360" i="1" s="1"/>
  <c r="D1359" i="1"/>
  <c r="G1359" i="1" s="1"/>
  <c r="C1359" i="1"/>
  <c r="H1359" i="1" s="1"/>
  <c r="D1358" i="1"/>
  <c r="G1358" i="1" s="1"/>
  <c r="C1358" i="1"/>
  <c r="H1358" i="1" s="1"/>
  <c r="D1357" i="1"/>
  <c r="G1357" i="1" s="1"/>
  <c r="C1357" i="1"/>
  <c r="H1357" i="1" s="1"/>
  <c r="D1356" i="1"/>
  <c r="G1356" i="1" s="1"/>
  <c r="C1356" i="1"/>
  <c r="H1356" i="1" s="1"/>
  <c r="D1355" i="1"/>
  <c r="G1355" i="1" s="1"/>
  <c r="C1355" i="1"/>
  <c r="H1355" i="1" s="1"/>
  <c r="D1354" i="1"/>
  <c r="G1354" i="1" s="1"/>
  <c r="C1354" i="1"/>
  <c r="H1354" i="1" s="1"/>
  <c r="D1353" i="1"/>
  <c r="G1353" i="1" s="1"/>
  <c r="C1353" i="1"/>
  <c r="H1353" i="1" s="1"/>
  <c r="D1352" i="1"/>
  <c r="G1352" i="1" s="1"/>
  <c r="C1352" i="1"/>
  <c r="H1352" i="1" s="1"/>
  <c r="D1351" i="1"/>
  <c r="G1351" i="1" s="1"/>
  <c r="C1351" i="1"/>
  <c r="H1351" i="1" s="1"/>
  <c r="D1350" i="1"/>
  <c r="G1350" i="1" s="1"/>
  <c r="C1350" i="1"/>
  <c r="H1350" i="1" s="1"/>
  <c r="D1349" i="1"/>
  <c r="G1349" i="1" s="1"/>
  <c r="C1349" i="1"/>
  <c r="H1349" i="1" s="1"/>
  <c r="D1348" i="1"/>
  <c r="G1348" i="1" s="1"/>
  <c r="C1348" i="1"/>
  <c r="H1348" i="1" s="1"/>
  <c r="D1347" i="1"/>
  <c r="G1347" i="1" s="1"/>
  <c r="C1347" i="1"/>
  <c r="H1347" i="1" s="1"/>
  <c r="D1346" i="1"/>
  <c r="G1346" i="1" s="1"/>
  <c r="C1346" i="1"/>
  <c r="H1346" i="1" s="1"/>
  <c r="D1345" i="1"/>
  <c r="G1345" i="1" s="1"/>
  <c r="C1345" i="1"/>
  <c r="H1345" i="1" s="1"/>
  <c r="D1344" i="1"/>
  <c r="G1344" i="1" s="1"/>
  <c r="C1344" i="1"/>
  <c r="H1344" i="1" s="1"/>
  <c r="D1343" i="1"/>
  <c r="G1343" i="1" s="1"/>
  <c r="C1343" i="1"/>
  <c r="H1343" i="1" s="1"/>
  <c r="D1342" i="1"/>
  <c r="G1342" i="1" s="1"/>
  <c r="C1342" i="1"/>
  <c r="G1341" i="1"/>
  <c r="D1341" i="1"/>
  <c r="C1341" i="1"/>
  <c r="H1341" i="1" s="1"/>
  <c r="D1340" i="1"/>
  <c r="G1340" i="1" s="1"/>
  <c r="C1340" i="1"/>
  <c r="G1339" i="1"/>
  <c r="D1339" i="1"/>
  <c r="C1339" i="1"/>
  <c r="H1339" i="1" s="1"/>
  <c r="D1338" i="1"/>
  <c r="G1338" i="1" s="1"/>
  <c r="C1338" i="1"/>
  <c r="G1337" i="1"/>
  <c r="D1337" i="1"/>
  <c r="C1337" i="1"/>
  <c r="H1337" i="1" s="1"/>
  <c r="D1336" i="1"/>
  <c r="G1336" i="1" s="1"/>
  <c r="C1336" i="1"/>
  <c r="G1335" i="1"/>
  <c r="D1335" i="1"/>
  <c r="C1335" i="1"/>
  <c r="H1335" i="1" s="1"/>
  <c r="D1334" i="1"/>
  <c r="G1334" i="1" s="1"/>
  <c r="C1334" i="1"/>
  <c r="G1333" i="1"/>
  <c r="D1333" i="1"/>
  <c r="C1333" i="1"/>
  <c r="H1333" i="1" s="1"/>
  <c r="D1332" i="1"/>
  <c r="G1332" i="1" s="1"/>
  <c r="C1332" i="1"/>
  <c r="G1331" i="1"/>
  <c r="D1331" i="1"/>
  <c r="C1331" i="1"/>
  <c r="H1331" i="1" s="1"/>
  <c r="D1330" i="1"/>
  <c r="G1330" i="1" s="1"/>
  <c r="C1330" i="1"/>
  <c r="G1329" i="1"/>
  <c r="D1329" i="1"/>
  <c r="C1329" i="1"/>
  <c r="H1329" i="1" s="1"/>
  <c r="D1328" i="1"/>
  <c r="G1328" i="1" s="1"/>
  <c r="C1328" i="1"/>
  <c r="G1327" i="1"/>
  <c r="D1327" i="1"/>
  <c r="C1327" i="1"/>
  <c r="H1327" i="1" s="1"/>
  <c r="D1326" i="1"/>
  <c r="G1326" i="1" s="1"/>
  <c r="C1326" i="1"/>
  <c r="G1325" i="1"/>
  <c r="D1325" i="1"/>
  <c r="C1325" i="1"/>
  <c r="H1325" i="1" s="1"/>
  <c r="D1324" i="1"/>
  <c r="G1324" i="1" s="1"/>
  <c r="C1324" i="1"/>
  <c r="G1323" i="1"/>
  <c r="D1323" i="1"/>
  <c r="C1323" i="1"/>
  <c r="H1323" i="1" s="1"/>
  <c r="D1322" i="1"/>
  <c r="G1322" i="1" s="1"/>
  <c r="C1322" i="1"/>
  <c r="G1321" i="1"/>
  <c r="D1321" i="1"/>
  <c r="C1321" i="1"/>
  <c r="H1321" i="1" s="1"/>
  <c r="D1320" i="1"/>
  <c r="G1320" i="1" s="1"/>
  <c r="C1320" i="1"/>
  <c r="G1319" i="1"/>
  <c r="D1319" i="1"/>
  <c r="C1319" i="1"/>
  <c r="H1319" i="1" s="1"/>
  <c r="D1318" i="1"/>
  <c r="G1318" i="1" s="1"/>
  <c r="C1318" i="1"/>
  <c r="G1317" i="1"/>
  <c r="D1317" i="1"/>
  <c r="C1317" i="1"/>
  <c r="H1317" i="1" s="1"/>
  <c r="D1316" i="1"/>
  <c r="G1316" i="1" s="1"/>
  <c r="C1316" i="1"/>
  <c r="G1315" i="1"/>
  <c r="D1315" i="1"/>
  <c r="C1315" i="1"/>
  <c r="H1315" i="1" s="1"/>
  <c r="D1314" i="1"/>
  <c r="G1314" i="1" s="1"/>
  <c r="C1314" i="1"/>
  <c r="G1313" i="1"/>
  <c r="D1313" i="1"/>
  <c r="C1313" i="1"/>
  <c r="H1313" i="1" s="1"/>
  <c r="D1312" i="1"/>
  <c r="G1312" i="1" s="1"/>
  <c r="C1312" i="1"/>
  <c r="D1311" i="1"/>
  <c r="G1311" i="1" s="1"/>
  <c r="C1311" i="1"/>
  <c r="D1310" i="1"/>
  <c r="G1310" i="1" s="1"/>
  <c r="C1310" i="1"/>
  <c r="G1309" i="1"/>
  <c r="D1309" i="1"/>
  <c r="C1309" i="1"/>
  <c r="H1309" i="1" s="1"/>
  <c r="D1308" i="1"/>
  <c r="G1308" i="1" s="1"/>
  <c r="C1308" i="1"/>
  <c r="G1307" i="1"/>
  <c r="D1307" i="1"/>
  <c r="C1307" i="1"/>
  <c r="H1307" i="1" s="1"/>
  <c r="D1306" i="1"/>
  <c r="G1306" i="1" s="1"/>
  <c r="C1306" i="1"/>
  <c r="D1305" i="1"/>
  <c r="G1305" i="1" s="1"/>
  <c r="C1305" i="1"/>
  <c r="D1304" i="1"/>
  <c r="G1304" i="1" s="1"/>
  <c r="C1304" i="1"/>
  <c r="G1303" i="1"/>
  <c r="D1303" i="1"/>
  <c r="C1303" i="1"/>
  <c r="H1303" i="1" s="1"/>
  <c r="D1302" i="1"/>
  <c r="G1302" i="1" s="1"/>
  <c r="C1302" i="1"/>
  <c r="G1301" i="1"/>
  <c r="D1301" i="1"/>
  <c r="C1301" i="1"/>
  <c r="H1301" i="1" s="1"/>
  <c r="D1300" i="1"/>
  <c r="G1300" i="1" s="1"/>
  <c r="C1300" i="1"/>
  <c r="G1299" i="1"/>
  <c r="D1299" i="1"/>
  <c r="C1299" i="1"/>
  <c r="H1299" i="1" s="1"/>
  <c r="D1298" i="1"/>
  <c r="G1298" i="1" s="1"/>
  <c r="C1298" i="1"/>
  <c r="G1297" i="1"/>
  <c r="D1297" i="1"/>
  <c r="C1297" i="1"/>
  <c r="H1297" i="1" s="1"/>
  <c r="D1296" i="1"/>
  <c r="G1296" i="1" s="1"/>
  <c r="C1296" i="1"/>
  <c r="G1295" i="1"/>
  <c r="D1295" i="1"/>
  <c r="C1295" i="1"/>
  <c r="H1295" i="1" s="1"/>
  <c r="D1294" i="1"/>
  <c r="G1294" i="1" s="1"/>
  <c r="C1294" i="1"/>
  <c r="G1293" i="1"/>
  <c r="D1293" i="1"/>
  <c r="C1293" i="1"/>
  <c r="H1293" i="1" s="1"/>
  <c r="D1292" i="1"/>
  <c r="C1292" i="1"/>
  <c r="D1291" i="1"/>
  <c r="G1291" i="1" s="1"/>
  <c r="C1291" i="1"/>
  <c r="H1291" i="1" s="1"/>
  <c r="D1290" i="1"/>
  <c r="G1290" i="1" s="1"/>
  <c r="C1290" i="1"/>
  <c r="G1289" i="1"/>
  <c r="D1289" i="1"/>
  <c r="C1289" i="1"/>
  <c r="H1289" i="1" s="1"/>
  <c r="D1288" i="1"/>
  <c r="G1288" i="1" s="1"/>
  <c r="C1288" i="1"/>
  <c r="G1287" i="1"/>
  <c r="D1287" i="1"/>
  <c r="C1287" i="1"/>
  <c r="H1287" i="1" s="1"/>
  <c r="D1286" i="1"/>
  <c r="G1286" i="1" s="1"/>
  <c r="C1286" i="1"/>
  <c r="G1285" i="1"/>
  <c r="D1285" i="1"/>
  <c r="C1285" i="1"/>
  <c r="H1285" i="1" s="1"/>
  <c r="D1284" i="1"/>
  <c r="G1284" i="1" s="1"/>
  <c r="C1284" i="1"/>
  <c r="G1283" i="1"/>
  <c r="D1283" i="1"/>
  <c r="C1283" i="1"/>
  <c r="H1283" i="1" s="1"/>
  <c r="D1282" i="1"/>
  <c r="G1282" i="1" s="1"/>
  <c r="C1282" i="1"/>
  <c r="G1281" i="1"/>
  <c r="D1281" i="1"/>
  <c r="C1281" i="1"/>
  <c r="H1281" i="1" s="1"/>
  <c r="D1280" i="1"/>
  <c r="G1280" i="1" s="1"/>
  <c r="C1280" i="1"/>
  <c r="G1279" i="1"/>
  <c r="D1279" i="1"/>
  <c r="C1279" i="1"/>
  <c r="H1279" i="1" s="1"/>
  <c r="D1277" i="1"/>
  <c r="G1277" i="1" s="1"/>
  <c r="C1277" i="1"/>
  <c r="G1276" i="1"/>
  <c r="D1276" i="1"/>
  <c r="C1276" i="1"/>
  <c r="H1276" i="1" s="1"/>
  <c r="D1275" i="1"/>
  <c r="G1275" i="1" s="1"/>
  <c r="C1275" i="1"/>
  <c r="G1274" i="1"/>
  <c r="D1274" i="1"/>
  <c r="C1274" i="1"/>
  <c r="H1274" i="1" s="1"/>
  <c r="D1273" i="1"/>
  <c r="G1273" i="1" s="1"/>
  <c r="C1273" i="1"/>
  <c r="G1272" i="1"/>
  <c r="D1272" i="1"/>
  <c r="C1272" i="1"/>
  <c r="H1272" i="1" s="1"/>
  <c r="D1271" i="1"/>
  <c r="G1271" i="1" s="1"/>
  <c r="C1271" i="1"/>
  <c r="G1270" i="1"/>
  <c r="D1270" i="1"/>
  <c r="C1270" i="1"/>
  <c r="H1270" i="1" s="1"/>
  <c r="D1269" i="1"/>
  <c r="G1269" i="1" s="1"/>
  <c r="C1269" i="1"/>
  <c r="G1268" i="1"/>
  <c r="D1268" i="1"/>
  <c r="C1268" i="1"/>
  <c r="H1268" i="1" s="1"/>
  <c r="D1267" i="1"/>
  <c r="G1267" i="1" s="1"/>
  <c r="C1267" i="1"/>
  <c r="G1266" i="1"/>
  <c r="D1266" i="1"/>
  <c r="C1266" i="1"/>
  <c r="H1266" i="1" s="1"/>
  <c r="D1265" i="1"/>
  <c r="G1265" i="1" s="1"/>
  <c r="C1265" i="1"/>
  <c r="D1264" i="1"/>
  <c r="G1264" i="1" s="1"/>
  <c r="C1264" i="1"/>
  <c r="D1263" i="1"/>
  <c r="G1263" i="1" s="1"/>
  <c r="C1263" i="1"/>
  <c r="D1262" i="1"/>
  <c r="G1262" i="1" s="1"/>
  <c r="C1262" i="1"/>
  <c r="D1261" i="1"/>
  <c r="G1261" i="1" s="1"/>
  <c r="C1261" i="1"/>
  <c r="D1260" i="1"/>
  <c r="G1260" i="1" s="1"/>
  <c r="C1260" i="1"/>
  <c r="C1259" i="1"/>
  <c r="G1258" i="1"/>
  <c r="D1258" i="1"/>
  <c r="C1258" i="1"/>
  <c r="D1257" i="1"/>
  <c r="G1257" i="1" s="1"/>
  <c r="C1257" i="1"/>
  <c r="D1256" i="1"/>
  <c r="C1256" i="1"/>
  <c r="G1254" i="1"/>
  <c r="D1254" i="1"/>
  <c r="C1254" i="1"/>
  <c r="H1254" i="1" s="1"/>
  <c r="D1253" i="1"/>
  <c r="C1253" i="1"/>
  <c r="G1253" i="1" s="1"/>
  <c r="D1252" i="1"/>
  <c r="C1252" i="1"/>
  <c r="D1251" i="1"/>
  <c r="G1251" i="1" s="1"/>
  <c r="C1251" i="1"/>
  <c r="G1250" i="1"/>
  <c r="D1250" i="1"/>
  <c r="C1250" i="1"/>
  <c r="H1250" i="1" s="1"/>
  <c r="D1249" i="1"/>
  <c r="C1249" i="1"/>
  <c r="D1248" i="1"/>
  <c r="C1248" i="1"/>
  <c r="D1247" i="1"/>
  <c r="G1247" i="1" s="1"/>
  <c r="C1247" i="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D1207" i="1"/>
  <c r="G1206" i="1"/>
  <c r="D1206" i="1"/>
  <c r="C1206" i="1"/>
  <c r="H1206" i="1" s="1"/>
  <c r="G1205" i="1"/>
  <c r="D1205" i="1"/>
  <c r="C1205" i="1"/>
  <c r="H1205" i="1" s="1"/>
  <c r="G1204" i="1"/>
  <c r="D1204" i="1"/>
  <c r="C1204" i="1"/>
  <c r="H1204" i="1" s="1"/>
  <c r="D1203" i="1"/>
  <c r="G1203" i="1" s="1"/>
  <c r="C1203" i="1"/>
  <c r="G1202" i="1"/>
  <c r="D1202" i="1"/>
  <c r="C1202" i="1"/>
  <c r="H1202" i="1" s="1"/>
  <c r="C1201" i="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D1188" i="1"/>
  <c r="G1188" i="1" s="1"/>
  <c r="C1188" i="1"/>
  <c r="G1187" i="1"/>
  <c r="D1187" i="1"/>
  <c r="C1187" i="1"/>
  <c r="H1187" i="1" s="1"/>
  <c r="G1186" i="1"/>
  <c r="D1186" i="1"/>
  <c r="C1186" i="1"/>
  <c r="H1186" i="1" s="1"/>
  <c r="C1185" i="1"/>
  <c r="D1184" i="1"/>
  <c r="G1184" i="1" s="1"/>
  <c r="C1184" i="1"/>
  <c r="D1183" i="1"/>
  <c r="G1183" i="1" s="1"/>
  <c r="C1183" i="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D1169" i="1"/>
  <c r="G1169" i="1" s="1"/>
  <c r="C1169" i="1"/>
  <c r="D1168" i="1"/>
  <c r="G1168" i="1" s="1"/>
  <c r="C1168" i="1"/>
  <c r="D1167" i="1"/>
  <c r="G1167" i="1" s="1"/>
  <c r="C1167" i="1"/>
  <c r="G1166" i="1"/>
  <c r="D1166" i="1"/>
  <c r="C1166" i="1"/>
  <c r="H1166" i="1" s="1"/>
  <c r="D1165" i="1"/>
  <c r="G1165" i="1" s="1"/>
  <c r="C1165" i="1"/>
  <c r="D1164" i="1"/>
  <c r="G1164" i="1" s="1"/>
  <c r="C1164" i="1"/>
  <c r="G1163" i="1"/>
  <c r="D1163" i="1"/>
  <c r="C1163" i="1"/>
  <c r="H1163" i="1" s="1"/>
  <c r="D1162" i="1"/>
  <c r="G1162" i="1" s="1"/>
  <c r="C1162" i="1"/>
  <c r="D1161" i="1"/>
  <c r="G1161" i="1" s="1"/>
  <c r="C1161" i="1"/>
  <c r="D1160" i="1"/>
  <c r="C1160" i="1"/>
  <c r="H1160" i="1" s="1"/>
  <c r="D1159" i="1"/>
  <c r="C1159" i="1"/>
  <c r="D1158" i="1"/>
  <c r="G1158" i="1" s="1"/>
  <c r="C1158" i="1"/>
  <c r="D1157" i="1"/>
  <c r="G1157" i="1" s="1"/>
  <c r="C1157" i="1"/>
  <c r="D1156" i="1"/>
  <c r="C1156" i="1"/>
  <c r="H1156" i="1" s="1"/>
  <c r="D1155" i="1"/>
  <c r="C1155" i="1"/>
  <c r="D1154" i="1"/>
  <c r="G1154" i="1" s="1"/>
  <c r="C1154" i="1"/>
  <c r="G1153" i="1"/>
  <c r="D1153" i="1"/>
  <c r="C1153" i="1"/>
  <c r="D1151" i="1"/>
  <c r="C1151" i="1"/>
  <c r="H1151" i="1" s="1"/>
  <c r="G1150" i="1"/>
  <c r="D1150" i="1"/>
  <c r="C1150" i="1"/>
  <c r="H1150" i="1" s="1"/>
  <c r="G1149" i="1"/>
  <c r="D1149" i="1"/>
  <c r="C1149" i="1"/>
  <c r="H1149" i="1" s="1"/>
  <c r="D1148" i="1"/>
  <c r="C1148" i="1"/>
  <c r="H1148" i="1" s="1"/>
  <c r="D1147" i="1"/>
  <c r="C1147" i="1"/>
  <c r="H1147" i="1" s="1"/>
  <c r="G1146" i="1"/>
  <c r="D1146" i="1"/>
  <c r="C1146" i="1"/>
  <c r="H1146" i="1" s="1"/>
  <c r="G1145" i="1"/>
  <c r="D1145" i="1"/>
  <c r="C1145" i="1"/>
  <c r="H1145" i="1" s="1"/>
  <c r="D1144" i="1"/>
  <c r="C1144" i="1"/>
  <c r="H1144" i="1" s="1"/>
  <c r="D1143" i="1"/>
  <c r="C1143" i="1"/>
  <c r="H1143" i="1" s="1"/>
  <c r="G1142" i="1"/>
  <c r="D1142" i="1"/>
  <c r="C1142" i="1"/>
  <c r="H1142" i="1" s="1"/>
  <c r="G1141" i="1"/>
  <c r="D1141" i="1"/>
  <c r="C1141" i="1"/>
  <c r="H1141" i="1" s="1"/>
  <c r="D1140" i="1"/>
  <c r="C1140" i="1"/>
  <c r="H1140" i="1" s="1"/>
  <c r="D1139" i="1"/>
  <c r="C1139" i="1"/>
  <c r="H1139" i="1" s="1"/>
  <c r="G1138" i="1"/>
  <c r="D1138" i="1"/>
  <c r="C1138" i="1"/>
  <c r="H1138" i="1" s="1"/>
  <c r="G1137" i="1"/>
  <c r="D1137" i="1"/>
  <c r="C1137" i="1"/>
  <c r="H1137" i="1" s="1"/>
  <c r="D1136" i="1"/>
  <c r="C1136" i="1"/>
  <c r="H1136" i="1" s="1"/>
  <c r="D1135" i="1"/>
  <c r="C1135" i="1"/>
  <c r="H1135" i="1" s="1"/>
  <c r="G1134" i="1"/>
  <c r="D1134" i="1"/>
  <c r="C1134" i="1"/>
  <c r="H1134" i="1" s="1"/>
  <c r="G1133" i="1"/>
  <c r="D1133" i="1"/>
  <c r="C1133" i="1"/>
  <c r="H1133" i="1" s="1"/>
  <c r="D1132" i="1"/>
  <c r="C1132" i="1"/>
  <c r="H1132" i="1" s="1"/>
  <c r="D1131" i="1"/>
  <c r="C1131" i="1"/>
  <c r="H1131" i="1" s="1"/>
  <c r="G1130" i="1"/>
  <c r="D1130" i="1"/>
  <c r="C1130" i="1"/>
  <c r="H1130" i="1" s="1"/>
  <c r="G1129" i="1"/>
  <c r="D1129" i="1"/>
  <c r="C1129" i="1"/>
  <c r="H1129" i="1" s="1"/>
  <c r="D1128" i="1"/>
  <c r="C1128" i="1"/>
  <c r="H1128" i="1" s="1"/>
  <c r="D1127" i="1"/>
  <c r="C1127" i="1"/>
  <c r="H1127" i="1" s="1"/>
  <c r="G1126" i="1"/>
  <c r="D1126" i="1"/>
  <c r="C1126" i="1"/>
  <c r="H1126" i="1" s="1"/>
  <c r="G1125" i="1"/>
  <c r="D1125" i="1"/>
  <c r="C1125" i="1"/>
  <c r="H1125" i="1" s="1"/>
  <c r="D1124" i="1"/>
  <c r="C1124" i="1"/>
  <c r="H1124" i="1" s="1"/>
  <c r="D1123" i="1"/>
  <c r="C1123" i="1"/>
  <c r="H1123" i="1" s="1"/>
  <c r="G1122" i="1"/>
  <c r="D1122" i="1"/>
  <c r="C1122" i="1"/>
  <c r="H1122" i="1" s="1"/>
  <c r="D1121" i="1"/>
  <c r="G1121" i="1" s="1"/>
  <c r="C1121" i="1"/>
  <c r="D1120" i="1"/>
  <c r="C1120" i="1"/>
  <c r="H1120" i="1" s="1"/>
  <c r="D1119" i="1"/>
  <c r="C1119" i="1"/>
  <c r="H1119" i="1" s="1"/>
  <c r="G1118" i="1"/>
  <c r="D1118" i="1"/>
  <c r="C1118" i="1"/>
  <c r="H1118" i="1" s="1"/>
  <c r="D1117" i="1"/>
  <c r="G1117" i="1" s="1"/>
  <c r="C1117" i="1"/>
  <c r="D1116" i="1"/>
  <c r="C1116" i="1"/>
  <c r="H1116" i="1" s="1"/>
  <c r="D1115" i="1"/>
  <c r="C1115" i="1"/>
  <c r="H1115" i="1" s="1"/>
  <c r="G1114" i="1"/>
  <c r="D1114" i="1"/>
  <c r="C1114" i="1"/>
  <c r="H1114" i="1" s="1"/>
  <c r="D1113" i="1"/>
  <c r="G1113" i="1" s="1"/>
  <c r="C1113" i="1"/>
  <c r="D1112" i="1"/>
  <c r="C1112" i="1"/>
  <c r="H1112" i="1" s="1"/>
  <c r="D1111" i="1"/>
  <c r="C1111" i="1"/>
  <c r="H1111" i="1" s="1"/>
  <c r="G1110" i="1"/>
  <c r="D1110" i="1"/>
  <c r="C1110" i="1"/>
  <c r="H1110" i="1" s="1"/>
  <c r="D1109" i="1"/>
  <c r="G1109" i="1" s="1"/>
  <c r="C1109" i="1"/>
  <c r="D1108" i="1"/>
  <c r="C1108" i="1"/>
  <c r="H1108" i="1" s="1"/>
  <c r="D1107" i="1"/>
  <c r="C1107" i="1"/>
  <c r="H1107" i="1" s="1"/>
  <c r="G1106" i="1"/>
  <c r="D1106" i="1"/>
  <c r="C1106" i="1"/>
  <c r="H1106" i="1" s="1"/>
  <c r="D1105" i="1"/>
  <c r="G1105" i="1" s="1"/>
  <c r="C1105" i="1"/>
  <c r="D1104" i="1"/>
  <c r="C1104" i="1"/>
  <c r="H1104" i="1" s="1"/>
  <c r="D1103" i="1"/>
  <c r="C1103" i="1"/>
  <c r="H1103" i="1" s="1"/>
  <c r="G1102" i="1"/>
  <c r="D1102" i="1"/>
  <c r="C1102" i="1"/>
  <c r="H1102" i="1" s="1"/>
  <c r="D1101" i="1"/>
  <c r="G1101" i="1" s="1"/>
  <c r="C1101" i="1"/>
  <c r="D1100" i="1"/>
  <c r="C1100" i="1"/>
  <c r="H1100" i="1" s="1"/>
  <c r="D1099" i="1"/>
  <c r="C1099" i="1"/>
  <c r="H1099" i="1" s="1"/>
  <c r="G1098" i="1"/>
  <c r="D1098" i="1"/>
  <c r="C1098" i="1"/>
  <c r="H1098" i="1" s="1"/>
  <c r="D1097" i="1"/>
  <c r="G1097" i="1" s="1"/>
  <c r="C1097" i="1"/>
  <c r="D1096" i="1"/>
  <c r="C1096" i="1"/>
  <c r="H1096" i="1" s="1"/>
  <c r="D1095" i="1"/>
  <c r="C1095" i="1"/>
  <c r="H1095" i="1" s="1"/>
  <c r="G1094" i="1"/>
  <c r="D1094" i="1"/>
  <c r="C1094" i="1"/>
  <c r="H1094" i="1" s="1"/>
  <c r="D1092" i="1"/>
  <c r="C1092" i="1"/>
  <c r="H1092" i="1" s="1"/>
  <c r="D1091" i="1"/>
  <c r="C1091" i="1"/>
  <c r="H1091" i="1" s="1"/>
  <c r="G1090" i="1"/>
  <c r="D1090" i="1"/>
  <c r="C1090" i="1"/>
  <c r="H1090" i="1" s="1"/>
  <c r="D1089" i="1"/>
  <c r="G1089" i="1" s="1"/>
  <c r="C1089" i="1"/>
  <c r="D1088" i="1"/>
  <c r="C1088" i="1"/>
  <c r="H1088" i="1" s="1"/>
  <c r="D1087" i="1"/>
  <c r="C1087" i="1"/>
  <c r="G1086" i="1"/>
  <c r="D1086" i="1"/>
  <c r="C1086" i="1"/>
  <c r="H1086" i="1" s="1"/>
  <c r="D1085" i="1"/>
  <c r="G1085" i="1" s="1"/>
  <c r="C1085" i="1"/>
  <c r="D1084" i="1"/>
  <c r="C1084" i="1"/>
  <c r="H1084" i="1" s="1"/>
  <c r="D1083" i="1"/>
  <c r="C1083" i="1"/>
  <c r="H1083" i="1" s="1"/>
  <c r="G1082" i="1"/>
  <c r="D1082" i="1"/>
  <c r="C1082" i="1"/>
  <c r="H1082" i="1" s="1"/>
  <c r="D1081" i="1"/>
  <c r="G1081" i="1" s="1"/>
  <c r="C1081" i="1"/>
  <c r="D1080" i="1"/>
  <c r="C1080" i="1"/>
  <c r="H1080" i="1" s="1"/>
  <c r="D1079" i="1"/>
  <c r="C1079" i="1"/>
  <c r="H1079" i="1" s="1"/>
  <c r="G1078" i="1"/>
  <c r="D1078" i="1"/>
  <c r="C1078" i="1"/>
  <c r="H1078" i="1" s="1"/>
  <c r="D1077" i="1"/>
  <c r="G1077" i="1" s="1"/>
  <c r="C1077" i="1"/>
  <c r="D1076" i="1"/>
  <c r="C1076" i="1"/>
  <c r="H1076" i="1" s="1"/>
  <c r="C1075" i="1"/>
  <c r="D1073" i="1"/>
  <c r="G1073" i="1" s="1"/>
  <c r="C1073" i="1"/>
  <c r="D1072" i="1"/>
  <c r="C1072" i="1"/>
  <c r="H1072" i="1" s="1"/>
  <c r="D1071" i="1"/>
  <c r="C1071" i="1"/>
  <c r="H1071" i="1" s="1"/>
  <c r="G1070" i="1"/>
  <c r="D1070" i="1"/>
  <c r="C1070" i="1"/>
  <c r="H1070" i="1" s="1"/>
  <c r="D1069" i="1"/>
  <c r="G1069" i="1" s="1"/>
  <c r="C1069" i="1"/>
  <c r="D1068" i="1"/>
  <c r="C1068" i="1"/>
  <c r="H1068" i="1" s="1"/>
  <c r="D1067" i="1"/>
  <c r="C1067" i="1"/>
  <c r="H1067" i="1" s="1"/>
  <c r="G1066" i="1"/>
  <c r="D1066" i="1"/>
  <c r="C1066" i="1"/>
  <c r="H1066" i="1" s="1"/>
  <c r="D1065" i="1"/>
  <c r="G1065" i="1" s="1"/>
  <c r="C1065" i="1"/>
  <c r="D1064" i="1"/>
  <c r="C1064" i="1"/>
  <c r="H1064" i="1" s="1"/>
  <c r="D1063" i="1"/>
  <c r="C1063" i="1"/>
  <c r="H1063" i="1" s="1"/>
  <c r="G1062" i="1"/>
  <c r="D1062" i="1"/>
  <c r="C1062" i="1"/>
  <c r="H1062" i="1" s="1"/>
  <c r="D1061" i="1"/>
  <c r="G1061" i="1" s="1"/>
  <c r="C1061" i="1"/>
  <c r="D1060" i="1"/>
  <c r="C1060" i="1"/>
  <c r="H1060" i="1" s="1"/>
  <c r="D1059" i="1"/>
  <c r="C1059" i="1"/>
  <c r="G1058" i="1"/>
  <c r="D1058" i="1"/>
  <c r="C1058" i="1"/>
  <c r="H1058" i="1" s="1"/>
  <c r="D1057" i="1"/>
  <c r="G1057" i="1" s="1"/>
  <c r="C1057" i="1"/>
  <c r="D1056" i="1"/>
  <c r="C1056" i="1"/>
  <c r="H1056" i="1" s="1"/>
  <c r="D1055" i="1"/>
  <c r="C1055" i="1"/>
  <c r="H1055" i="1" s="1"/>
  <c r="G1054" i="1"/>
  <c r="D1054" i="1"/>
  <c r="C1054" i="1"/>
  <c r="H1054" i="1" s="1"/>
  <c r="D1053" i="1"/>
  <c r="G1053" i="1" s="1"/>
  <c r="C1053" i="1"/>
  <c r="D1052" i="1"/>
  <c r="C1052" i="1"/>
  <c r="H1052" i="1" s="1"/>
  <c r="D1051" i="1"/>
  <c r="C1051" i="1"/>
  <c r="H1051" i="1" s="1"/>
  <c r="D1050" i="1"/>
  <c r="G1050" i="1" s="1"/>
  <c r="C1050" i="1"/>
  <c r="D1049" i="1"/>
  <c r="G1049" i="1" s="1"/>
  <c r="C1049" i="1"/>
  <c r="D1048" i="1"/>
  <c r="C1048" i="1"/>
  <c r="H1048" i="1" s="1"/>
  <c r="D1047" i="1"/>
  <c r="C1047" i="1"/>
  <c r="H1047" i="1" s="1"/>
  <c r="G1046" i="1"/>
  <c r="D1046" i="1"/>
  <c r="C1046" i="1"/>
  <c r="H1046" i="1" s="1"/>
  <c r="D1045" i="1"/>
  <c r="G1045" i="1" s="1"/>
  <c r="C1045" i="1"/>
  <c r="D1044" i="1"/>
  <c r="C1044" i="1"/>
  <c r="H1044" i="1" s="1"/>
  <c r="D1043" i="1"/>
  <c r="C1043" i="1"/>
  <c r="H1043" i="1" s="1"/>
  <c r="G1042" i="1"/>
  <c r="D1042" i="1"/>
  <c r="C1042" i="1"/>
  <c r="H1042" i="1" s="1"/>
  <c r="D1041" i="1"/>
  <c r="G1041" i="1" s="1"/>
  <c r="C1041" i="1"/>
  <c r="D1040" i="1"/>
  <c r="C1040" i="1"/>
  <c r="D1039" i="1"/>
  <c r="C1039" i="1"/>
  <c r="H1039" i="1" s="1"/>
  <c r="G1038" i="1"/>
  <c r="D1038" i="1"/>
  <c r="C1038" i="1"/>
  <c r="H1038" i="1" s="1"/>
  <c r="D1037" i="1"/>
  <c r="G1037" i="1" s="1"/>
  <c r="C1037" i="1"/>
  <c r="D1036" i="1"/>
  <c r="C1036" i="1"/>
  <c r="H1036" i="1" s="1"/>
  <c r="D1035" i="1"/>
  <c r="C1035" i="1"/>
  <c r="H1035" i="1" s="1"/>
  <c r="G1034" i="1"/>
  <c r="D1034" i="1"/>
  <c r="C1034" i="1"/>
  <c r="H1034" i="1" s="1"/>
  <c r="D1033" i="1"/>
  <c r="G1033" i="1" s="1"/>
  <c r="C1033" i="1"/>
  <c r="D1032" i="1"/>
  <c r="C1032" i="1"/>
  <c r="H1032" i="1" s="1"/>
  <c r="D1031" i="1"/>
  <c r="C1031" i="1"/>
  <c r="G1030" i="1"/>
  <c r="D1030" i="1"/>
  <c r="C1030" i="1"/>
  <c r="H1030" i="1" s="1"/>
  <c r="D1029" i="1"/>
  <c r="G1029" i="1" s="1"/>
  <c r="C1029" i="1"/>
  <c r="D1028" i="1"/>
  <c r="C1028" i="1"/>
  <c r="H1028" i="1" s="1"/>
  <c r="D1027" i="1"/>
  <c r="C1027" i="1"/>
  <c r="H1027" i="1" s="1"/>
  <c r="D1026" i="1"/>
  <c r="G1026" i="1" s="1"/>
  <c r="C1026" i="1"/>
  <c r="D1025" i="1"/>
  <c r="G1025" i="1" s="1"/>
  <c r="C1025" i="1"/>
  <c r="C1024" i="1"/>
  <c r="D1023" i="1"/>
  <c r="C1023" i="1"/>
  <c r="H1023" i="1" s="1"/>
  <c r="G1022" i="1"/>
  <c r="D1022" i="1"/>
  <c r="C1022" i="1"/>
  <c r="H1022" i="1" s="1"/>
  <c r="D1021" i="1"/>
  <c r="G1021" i="1" s="1"/>
  <c r="C1021" i="1"/>
  <c r="D1020" i="1"/>
  <c r="C1020" i="1"/>
  <c r="H1020" i="1" s="1"/>
  <c r="D1019" i="1"/>
  <c r="C1019" i="1"/>
  <c r="H1019" i="1" s="1"/>
  <c r="G1018" i="1"/>
  <c r="D1018" i="1"/>
  <c r="C1018" i="1"/>
  <c r="H1018" i="1" s="1"/>
  <c r="C1017" i="1"/>
  <c r="D1016" i="1"/>
  <c r="C1016" i="1"/>
  <c r="H1016" i="1" s="1"/>
  <c r="D1015" i="1"/>
  <c r="C1015" i="1"/>
  <c r="G1014" i="1"/>
  <c r="D1014" i="1"/>
  <c r="C1014" i="1"/>
  <c r="H1014" i="1" s="1"/>
  <c r="D1013" i="1"/>
  <c r="G1013" i="1" s="1"/>
  <c r="C1013" i="1"/>
  <c r="G1010" i="1"/>
  <c r="D1010" i="1"/>
  <c r="C1010" i="1"/>
  <c r="H1010" i="1" s="1"/>
  <c r="D1009" i="1"/>
  <c r="G1009" i="1" s="1"/>
  <c r="C1009" i="1"/>
  <c r="D1008" i="1"/>
  <c r="C1008" i="1"/>
  <c r="H1008" i="1" s="1"/>
  <c r="D1007" i="1"/>
  <c r="C1007" i="1"/>
  <c r="H1007" i="1" s="1"/>
  <c r="G1006" i="1"/>
  <c r="D1006" i="1"/>
  <c r="C1006" i="1"/>
  <c r="H1006" i="1" s="1"/>
  <c r="D1005" i="1"/>
  <c r="G1005" i="1" s="1"/>
  <c r="C1005" i="1"/>
  <c r="D1004" i="1"/>
  <c r="C1004" i="1"/>
  <c r="H1004" i="1" s="1"/>
  <c r="D1003" i="1"/>
  <c r="C1003" i="1"/>
  <c r="H1003" i="1" s="1"/>
  <c r="G1002" i="1"/>
  <c r="D1002" i="1"/>
  <c r="C1002" i="1"/>
  <c r="H1002" i="1" s="1"/>
  <c r="D1001" i="1"/>
  <c r="G1001" i="1" s="1"/>
  <c r="C1001" i="1"/>
  <c r="D1000" i="1"/>
  <c r="C1000" i="1"/>
  <c r="H1000" i="1" s="1"/>
  <c r="D999" i="1"/>
  <c r="C999" i="1"/>
  <c r="H999" i="1" s="1"/>
  <c r="G998" i="1"/>
  <c r="D998" i="1"/>
  <c r="C998" i="1"/>
  <c r="H998" i="1" s="1"/>
  <c r="D997" i="1"/>
  <c r="G997" i="1" s="1"/>
  <c r="C997" i="1"/>
  <c r="D996" i="1"/>
  <c r="C996" i="1"/>
  <c r="H996" i="1" s="1"/>
  <c r="D995" i="1"/>
  <c r="C995" i="1"/>
  <c r="H995" i="1" s="1"/>
  <c r="G994" i="1"/>
  <c r="D994" i="1"/>
  <c r="C994" i="1"/>
  <c r="H994" i="1" s="1"/>
  <c r="D993" i="1"/>
  <c r="G993" i="1" s="1"/>
  <c r="C993" i="1"/>
  <c r="D992" i="1"/>
  <c r="C992" i="1"/>
  <c r="H992" i="1" s="1"/>
  <c r="D991" i="1"/>
  <c r="C991" i="1"/>
  <c r="H991" i="1" s="1"/>
  <c r="G990" i="1"/>
  <c r="D990" i="1"/>
  <c r="C990" i="1"/>
  <c r="H990" i="1" s="1"/>
  <c r="D989" i="1"/>
  <c r="G989" i="1" s="1"/>
  <c r="C989" i="1"/>
  <c r="D988" i="1"/>
  <c r="C988" i="1"/>
  <c r="H988" i="1" s="1"/>
  <c r="D987" i="1"/>
  <c r="C987" i="1"/>
  <c r="H987" i="1" s="1"/>
  <c r="G986" i="1"/>
  <c r="D986" i="1"/>
  <c r="C986" i="1"/>
  <c r="H986" i="1" s="1"/>
  <c r="D985" i="1"/>
  <c r="G985" i="1" s="1"/>
  <c r="C985" i="1"/>
  <c r="D984" i="1"/>
  <c r="C984" i="1"/>
  <c r="H984" i="1" s="1"/>
  <c r="D983" i="1"/>
  <c r="C983" i="1"/>
  <c r="H983" i="1" s="1"/>
  <c r="G982" i="1"/>
  <c r="D982" i="1"/>
  <c r="C982" i="1"/>
  <c r="H982" i="1" s="1"/>
  <c r="D981" i="1"/>
  <c r="G981" i="1" s="1"/>
  <c r="C981" i="1"/>
  <c r="D980" i="1"/>
  <c r="C980" i="1"/>
  <c r="H980" i="1" s="1"/>
  <c r="D979" i="1"/>
  <c r="C979" i="1"/>
  <c r="H979" i="1" s="1"/>
  <c r="G978" i="1"/>
  <c r="D978" i="1"/>
  <c r="C978" i="1"/>
  <c r="H978" i="1" s="1"/>
  <c r="D977" i="1"/>
  <c r="G977" i="1" s="1"/>
  <c r="C977" i="1"/>
  <c r="D976" i="1"/>
  <c r="C976" i="1"/>
  <c r="H976" i="1" s="1"/>
  <c r="D975" i="1"/>
  <c r="C975" i="1"/>
  <c r="H975" i="1" s="1"/>
  <c r="G974" i="1"/>
  <c r="D974" i="1"/>
  <c r="C974" i="1"/>
  <c r="H974" i="1" s="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G737" i="1" s="1"/>
  <c r="H736" i="1"/>
  <c r="G736" i="1"/>
  <c r="D736" i="1"/>
  <c r="C736" i="1"/>
  <c r="H735" i="1"/>
  <c r="G735" i="1"/>
  <c r="D735" i="1"/>
  <c r="C735" i="1"/>
  <c r="G734"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H651" i="1"/>
  <c r="G651" i="1"/>
  <c r="D651" i="1"/>
  <c r="C651" i="1"/>
  <c r="H650" i="1"/>
  <c r="G650" i="1"/>
  <c r="D650" i="1"/>
  <c r="C650" i="1"/>
  <c r="C649" i="1"/>
  <c r="H648" i="1"/>
  <c r="G648" i="1"/>
  <c r="D648" i="1"/>
  <c r="C648" i="1"/>
  <c r="H647" i="1"/>
  <c r="G647" i="1"/>
  <c r="D647" i="1"/>
  <c r="C647" i="1"/>
  <c r="D646" i="1"/>
  <c r="H646" i="1" s="1"/>
  <c r="C646" i="1"/>
  <c r="H645" i="1"/>
  <c r="G645" i="1"/>
  <c r="D645" i="1"/>
  <c r="C645" i="1"/>
  <c r="C642" i="1"/>
  <c r="C641"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H421" i="1"/>
  <c r="D421" i="1"/>
  <c r="G421" i="1" s="1"/>
  <c r="C421" i="1"/>
  <c r="D416" i="1"/>
  <c r="H416" i="1" s="1"/>
  <c r="C416" i="1"/>
  <c r="G415"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G398" i="1"/>
  <c r="D398" i="1"/>
  <c r="H398" i="1" s="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C303" i="1"/>
  <c r="H302" i="1"/>
  <c r="G302" i="1"/>
  <c r="D302" i="1"/>
  <c r="C302" i="1"/>
  <c r="H301" i="1"/>
  <c r="D301" i="1"/>
  <c r="G301" i="1" s="1"/>
  <c r="C301" i="1"/>
  <c r="D300" i="1"/>
  <c r="G300" i="1" s="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G197" i="1"/>
  <c r="D197" i="1"/>
  <c r="H197" i="1" s="1"/>
  <c r="C197" i="1"/>
  <c r="H196" i="1"/>
  <c r="G196" i="1"/>
  <c r="D196" i="1"/>
  <c r="C196" i="1"/>
  <c r="H195" i="1"/>
  <c r="D195" i="1"/>
  <c r="G195" i="1" s="1"/>
  <c r="C195" i="1"/>
  <c r="H194" i="1"/>
  <c r="G194" i="1"/>
  <c r="D194" i="1"/>
  <c r="C194" i="1"/>
  <c r="D193" i="1"/>
  <c r="H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H181" i="1"/>
  <c r="D181" i="1"/>
  <c r="G181" i="1" s="1"/>
  <c r="C181" i="1"/>
  <c r="H180" i="1"/>
  <c r="G180" i="1"/>
  <c r="D180" i="1"/>
  <c r="C180" i="1"/>
  <c r="H179" i="1"/>
  <c r="G179" i="1"/>
  <c r="D179" i="1"/>
  <c r="C179" i="1"/>
  <c r="H178" i="1"/>
  <c r="D178" i="1"/>
  <c r="G178" i="1" s="1"/>
  <c r="C178" i="1"/>
  <c r="H177" i="1"/>
  <c r="G177" i="1"/>
  <c r="D177" i="1"/>
  <c r="C177" i="1"/>
  <c r="H176" i="1"/>
  <c r="G176" i="1"/>
  <c r="D176" i="1"/>
  <c r="C176" i="1"/>
  <c r="G175" i="1"/>
  <c r="D175" i="1"/>
  <c r="H175" i="1" s="1"/>
  <c r="C175" i="1"/>
  <c r="C174" i="1"/>
  <c r="H173" i="1"/>
  <c r="G173" i="1"/>
  <c r="D173" i="1"/>
  <c r="C173" i="1"/>
  <c r="H172" i="1"/>
  <c r="G172" i="1"/>
  <c r="D172" i="1"/>
  <c r="C172" i="1"/>
  <c r="D171" i="1"/>
  <c r="H171" i="1" s="1"/>
  <c r="C171" i="1"/>
  <c r="D170" i="1"/>
  <c r="H170" i="1" s="1"/>
  <c r="C170" i="1"/>
  <c r="G169" i="1"/>
  <c r="D169" i="1"/>
  <c r="H169" i="1" s="1"/>
  <c r="C169" i="1"/>
  <c r="D168" i="1"/>
  <c r="H168" i="1" s="1"/>
  <c r="C168" i="1"/>
  <c r="D167" i="1"/>
  <c r="H167" i="1" s="1"/>
  <c r="C167" i="1"/>
  <c r="D166" i="1"/>
  <c r="H166" i="1" s="1"/>
  <c r="C166" i="1"/>
  <c r="H165" i="1"/>
  <c r="G165" i="1"/>
  <c r="D165" i="1"/>
  <c r="C165" i="1"/>
  <c r="D164" i="1"/>
  <c r="H164" i="1" s="1"/>
  <c r="C164" i="1"/>
  <c r="H163" i="1"/>
  <c r="D163" i="1"/>
  <c r="G163" i="1" s="1"/>
  <c r="C163" i="1"/>
  <c r="D162" i="1"/>
  <c r="H162" i="1" s="1"/>
  <c r="C162" i="1"/>
  <c r="C161" i="1"/>
  <c r="H159" i="1"/>
  <c r="G159" i="1"/>
  <c r="D159" i="1"/>
  <c r="C159" i="1"/>
  <c r="D158" i="1"/>
  <c r="H158" i="1" s="1"/>
  <c r="C158" i="1"/>
  <c r="H157" i="1"/>
  <c r="G157" i="1"/>
  <c r="D157" i="1"/>
  <c r="C157" i="1"/>
  <c r="D156" i="1"/>
  <c r="H156" i="1" s="1"/>
  <c r="C156" i="1"/>
  <c r="H155" i="1"/>
  <c r="G155" i="1"/>
  <c r="D155" i="1"/>
  <c r="C155" i="1"/>
  <c r="H154" i="1"/>
  <c r="G154" i="1"/>
  <c r="D154" i="1"/>
  <c r="C154" i="1"/>
  <c r="D153" i="1"/>
  <c r="H153" i="1" s="1"/>
  <c r="C153" i="1"/>
  <c r="H152" i="1"/>
  <c r="G152" i="1"/>
  <c r="D152" i="1"/>
  <c r="C152"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C130" i="1"/>
  <c r="H129" i="1"/>
  <c r="G129" i="1"/>
  <c r="D129" i="1"/>
  <c r="C129" i="1"/>
  <c r="H128" i="1"/>
  <c r="G128" i="1"/>
  <c r="D128" i="1"/>
  <c r="C128" i="1"/>
  <c r="H127" i="1"/>
  <c r="G127" i="1"/>
  <c r="D127" i="1"/>
  <c r="C127" i="1"/>
  <c r="G126" i="1"/>
  <c r="D126" i="1"/>
  <c r="H126" i="1" s="1"/>
  <c r="C126" i="1"/>
  <c r="G125"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157" i="1" l="1"/>
  <c r="H1168" i="1"/>
  <c r="H1164" i="1"/>
  <c r="H1162" i="1"/>
  <c r="H1161" i="1"/>
  <c r="H1159" i="1"/>
  <c r="H1155" i="1"/>
  <c r="H1158" i="1"/>
  <c r="H1154" i="1"/>
  <c r="H1153" i="1"/>
  <c r="G1292" i="1"/>
  <c r="H1260" i="1"/>
  <c r="H1262" i="1"/>
  <c r="H1258" i="1"/>
  <c r="H300" i="1"/>
  <c r="D1182" i="1"/>
  <c r="D1201" i="1"/>
  <c r="G1201" i="1" s="1"/>
  <c r="H1201" i="1"/>
  <c r="F181" i="5"/>
  <c r="H1185" i="1"/>
  <c r="H1184" i="1"/>
  <c r="H1169" i="1"/>
  <c r="H1087" i="1"/>
  <c r="H1203" i="1"/>
  <c r="G1587" i="1"/>
  <c r="E255" i="5"/>
  <c r="E251" i="5" s="1"/>
  <c r="I25" i="3" s="1"/>
  <c r="E303" i="9"/>
  <c r="H1264" i="1"/>
  <c r="F260" i="5"/>
  <c r="D1259" i="1"/>
  <c r="G1259" i="1" s="1"/>
  <c r="H1305" i="1"/>
  <c r="H1311" i="1"/>
  <c r="H1188" i="1"/>
  <c r="H1183" i="1"/>
  <c r="H1167" i="1"/>
  <c r="H1165" i="1"/>
  <c r="H1059" i="1"/>
  <c r="H1050" i="1"/>
  <c r="F45" i="5"/>
  <c r="H1040" i="1"/>
  <c r="H1031" i="1"/>
  <c r="H1026" i="1"/>
  <c r="E7" i="5"/>
  <c r="D1012" i="1" s="1"/>
  <c r="D1017" i="1"/>
  <c r="G1017" i="1" s="1"/>
  <c r="D1024" i="1"/>
  <c r="H1024" i="1" s="1"/>
  <c r="F19" i="5"/>
  <c r="H1015" i="1"/>
  <c r="H1683" i="1"/>
  <c r="H1639" i="1"/>
  <c r="G1640" i="1"/>
  <c r="H1635" i="1"/>
  <c r="G1613" i="1"/>
  <c r="H1605" i="1"/>
  <c r="C1585" i="1"/>
  <c r="G1585" i="1" s="1"/>
  <c r="H1583" i="1"/>
  <c r="G1583" i="1"/>
  <c r="E329" i="9"/>
  <c r="B329" i="9" s="1"/>
  <c r="E114" i="6"/>
  <c r="I30" i="3" s="1"/>
  <c r="E31" i="9"/>
  <c r="B31" i="9" s="1"/>
  <c r="E311" i="9"/>
  <c r="B311" i="9" s="1"/>
  <c r="E322" i="9"/>
  <c r="B322" i="9" s="1"/>
  <c r="H182" i="1"/>
  <c r="H151" i="1"/>
  <c r="E51" i="9"/>
  <c r="H726" i="1"/>
  <c r="E327" i="9"/>
  <c r="B327" i="9" s="1"/>
  <c r="G1512" i="1"/>
  <c r="F428" i="4"/>
  <c r="G416" i="1"/>
  <c r="G423" i="1"/>
  <c r="D422" i="1"/>
  <c r="G396" i="1"/>
  <c r="H396" i="1"/>
  <c r="G381" i="1"/>
  <c r="H374" i="1"/>
  <c r="G215" i="1"/>
  <c r="F216" i="4"/>
  <c r="G198" i="1"/>
  <c r="G212" i="1"/>
  <c r="G213" i="1"/>
  <c r="F202" i="4"/>
  <c r="G193" i="1"/>
  <c r="G192" i="1"/>
  <c r="E55" i="9"/>
  <c r="B242" i="9"/>
  <c r="H190" i="1"/>
  <c r="G190" i="1"/>
  <c r="F194" i="4"/>
  <c r="F241" i="9"/>
  <c r="B241" i="9" s="1"/>
  <c r="F239" i="9"/>
  <c r="B239" i="9" s="1"/>
  <c r="D174" i="1"/>
  <c r="G171" i="1"/>
  <c r="G170" i="1"/>
  <c r="E164" i="4"/>
  <c r="D160" i="1" s="1"/>
  <c r="G168" i="1"/>
  <c r="G166" i="1"/>
  <c r="G167" i="1"/>
  <c r="D161" i="1"/>
  <c r="H161" i="1" s="1"/>
  <c r="G164" i="1"/>
  <c r="G161" i="1"/>
  <c r="G162" i="1"/>
  <c r="G153" i="1"/>
  <c r="G156" i="1"/>
  <c r="G158" i="1"/>
  <c r="E153" i="4"/>
  <c r="D149" i="1" s="1"/>
  <c r="F160" i="4"/>
  <c r="B237" i="9"/>
  <c r="H150" i="1"/>
  <c r="E320" i="9"/>
  <c r="B320" i="9" s="1"/>
  <c r="E36" i="9"/>
  <c r="B36" i="9" s="1"/>
  <c r="E326" i="9"/>
  <c r="B326" i="9" s="1"/>
  <c r="G717" i="1"/>
  <c r="G676" i="1"/>
  <c r="H653" i="1"/>
  <c r="H649" i="1"/>
  <c r="G649" i="1"/>
  <c r="G646" i="1"/>
  <c r="F656" i="4"/>
  <c r="G131" i="1"/>
  <c r="G132" i="1"/>
  <c r="F129" i="4"/>
  <c r="G64" i="1"/>
  <c r="H65" i="1"/>
  <c r="E49" i="4"/>
  <c r="D45" i="1" s="1"/>
  <c r="F68" i="4"/>
  <c r="E312" i="9"/>
  <c r="B312" i="9" s="1"/>
  <c r="E324" i="9"/>
  <c r="B324" i="9" s="1"/>
  <c r="F236" i="9"/>
  <c r="B236" i="9" s="1"/>
  <c r="E37" i="9"/>
  <c r="B37" i="9" s="1"/>
  <c r="E307" i="9"/>
  <c r="B307" i="9" s="1"/>
  <c r="D22" i="7"/>
  <c r="C1555" i="1" s="1"/>
  <c r="H1555" i="1" s="1"/>
  <c r="H1248" i="1"/>
  <c r="G1248"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G1469" i="1"/>
  <c r="H1469" i="1"/>
  <c r="G1485" i="1"/>
  <c r="H1485" i="1"/>
  <c r="G1501" i="1"/>
  <c r="H1501" i="1"/>
  <c r="G1521" i="1"/>
  <c r="H1521" i="1"/>
  <c r="G976" i="1"/>
  <c r="G980" i="1"/>
  <c r="G984" i="1"/>
  <c r="G988" i="1"/>
  <c r="G992" i="1"/>
  <c r="G996" i="1"/>
  <c r="G1000" i="1"/>
  <c r="G1004" i="1"/>
  <c r="G1008" i="1"/>
  <c r="G1016" i="1"/>
  <c r="G1020" i="1"/>
  <c r="G1028" i="1"/>
  <c r="G1032" i="1"/>
  <c r="G1036" i="1"/>
  <c r="G1040" i="1"/>
  <c r="G1044" i="1"/>
  <c r="G1048" i="1"/>
  <c r="G1052" i="1"/>
  <c r="G1056" i="1"/>
  <c r="G1060" i="1"/>
  <c r="G1064" i="1"/>
  <c r="G1068" i="1"/>
  <c r="G1072" i="1"/>
  <c r="G1076" i="1"/>
  <c r="G1080" i="1"/>
  <c r="G1084" i="1"/>
  <c r="G1088" i="1"/>
  <c r="G1092" i="1"/>
  <c r="G1096" i="1"/>
  <c r="G1100" i="1"/>
  <c r="G1104" i="1"/>
  <c r="G1108" i="1"/>
  <c r="G1112" i="1"/>
  <c r="G1116" i="1"/>
  <c r="G1120" i="1"/>
  <c r="G1124" i="1"/>
  <c r="G1128" i="1"/>
  <c r="G1132" i="1"/>
  <c r="G1136" i="1"/>
  <c r="G1140" i="1"/>
  <c r="G1144" i="1"/>
  <c r="G1148" i="1"/>
  <c r="G1156" i="1"/>
  <c r="G1160" i="1"/>
  <c r="H1252" i="1"/>
  <c r="G1252" i="1"/>
  <c r="H1256" i="1"/>
  <c r="G1256" i="1"/>
  <c r="H1574" i="1"/>
  <c r="J1574" i="1"/>
  <c r="G1574" i="1"/>
  <c r="H1576" i="1"/>
  <c r="J1576" i="1"/>
  <c r="G1576" i="1"/>
  <c r="I1576" i="1" s="1"/>
  <c r="G1588" i="1"/>
  <c r="H1588" i="1"/>
  <c r="G1620" i="1"/>
  <c r="H1620" i="1"/>
  <c r="H1668" i="1"/>
  <c r="G1668" i="1"/>
  <c r="G975" i="1"/>
  <c r="H977" i="1"/>
  <c r="G979" i="1"/>
  <c r="H981" i="1"/>
  <c r="G983" i="1"/>
  <c r="H985" i="1"/>
  <c r="G987" i="1"/>
  <c r="H989" i="1"/>
  <c r="G991" i="1"/>
  <c r="H993" i="1"/>
  <c r="G995" i="1"/>
  <c r="H997" i="1"/>
  <c r="G999" i="1"/>
  <c r="H1001" i="1"/>
  <c r="G1003" i="1"/>
  <c r="H1005" i="1"/>
  <c r="G1007" i="1"/>
  <c r="H1009" i="1"/>
  <c r="H1013" i="1"/>
  <c r="G1015" i="1"/>
  <c r="H1017" i="1"/>
  <c r="G1019" i="1"/>
  <c r="H1021" i="1"/>
  <c r="G1023" i="1"/>
  <c r="H1025" i="1"/>
  <c r="G1027" i="1"/>
  <c r="H1029" i="1"/>
  <c r="G1031" i="1"/>
  <c r="H1033" i="1"/>
  <c r="G1035" i="1"/>
  <c r="H1037" i="1"/>
  <c r="G1039" i="1"/>
  <c r="H1041" i="1"/>
  <c r="G1043" i="1"/>
  <c r="H1045" i="1"/>
  <c r="G1047" i="1"/>
  <c r="H1049" i="1"/>
  <c r="G1051" i="1"/>
  <c r="H1053" i="1"/>
  <c r="G1055" i="1"/>
  <c r="H1057" i="1"/>
  <c r="G1059" i="1"/>
  <c r="H1061" i="1"/>
  <c r="G1063" i="1"/>
  <c r="H1065" i="1"/>
  <c r="G1067" i="1"/>
  <c r="H1069" i="1"/>
  <c r="G1071" i="1"/>
  <c r="H1073" i="1"/>
  <c r="H1077" i="1"/>
  <c r="G1079" i="1"/>
  <c r="H1081" i="1"/>
  <c r="G1083" i="1"/>
  <c r="H1085" i="1"/>
  <c r="G1087" i="1"/>
  <c r="H1089" i="1"/>
  <c r="G1091" i="1"/>
  <c r="G1095" i="1"/>
  <c r="H1097" i="1"/>
  <c r="G1099" i="1"/>
  <c r="H1101" i="1"/>
  <c r="G1103" i="1"/>
  <c r="H1105" i="1"/>
  <c r="G1107" i="1"/>
  <c r="H1109" i="1"/>
  <c r="G1111" i="1"/>
  <c r="H1113" i="1"/>
  <c r="G1115" i="1"/>
  <c r="H1117" i="1"/>
  <c r="G1119" i="1"/>
  <c r="H1121" i="1"/>
  <c r="G1123" i="1"/>
  <c r="G1127" i="1"/>
  <c r="G1131" i="1"/>
  <c r="G1135" i="1"/>
  <c r="G1139" i="1"/>
  <c r="G1143" i="1"/>
  <c r="G1147" i="1"/>
  <c r="G1151" i="1"/>
  <c r="G1155" i="1"/>
  <c r="G1159" i="1"/>
  <c r="G1249" i="1"/>
  <c r="H1247" i="1"/>
  <c r="H1251" i="1"/>
  <c r="H1263" i="1"/>
  <c r="H1267" i="1"/>
  <c r="H1271" i="1"/>
  <c r="H1275" i="1"/>
  <c r="H1282" i="1"/>
  <c r="H1286" i="1"/>
  <c r="H1290" i="1"/>
  <c r="H1294" i="1"/>
  <c r="H1298" i="1"/>
  <c r="H1302" i="1"/>
  <c r="H1306" i="1"/>
  <c r="H1310" i="1"/>
  <c r="H1314" i="1"/>
  <c r="H1318" i="1"/>
  <c r="H1322" i="1"/>
  <c r="H1326" i="1"/>
  <c r="H1330" i="1"/>
  <c r="H1334" i="1"/>
  <c r="H1338" i="1"/>
  <c r="H1342"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473" i="1"/>
  <c r="H1473" i="1"/>
  <c r="G1489" i="1"/>
  <c r="H1489" i="1"/>
  <c r="G1505" i="1"/>
  <c r="H1505" i="1"/>
  <c r="H1556" i="1"/>
  <c r="G1556" i="1"/>
  <c r="I1569" i="1"/>
  <c r="G1586" i="1"/>
  <c r="H1586" i="1"/>
  <c r="G1618" i="1"/>
  <c r="H1618" i="1"/>
  <c r="G1623" i="1"/>
  <c r="H1623" i="1"/>
  <c r="G1663" i="1"/>
  <c r="H1663"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G1477" i="1"/>
  <c r="H1477" i="1"/>
  <c r="G1493" i="1"/>
  <c r="H1493" i="1"/>
  <c r="G1509" i="1"/>
  <c r="H1509" i="1"/>
  <c r="G1513" i="1"/>
  <c r="H1513" i="1"/>
  <c r="G1529" i="1"/>
  <c r="H1529" i="1"/>
  <c r="I1568" i="1"/>
  <c r="J1573" i="1"/>
  <c r="H1573" i="1"/>
  <c r="G1573" i="1"/>
  <c r="I1573" i="1" s="1"/>
  <c r="J1575" i="1"/>
  <c r="H1575" i="1"/>
  <c r="G1575" i="1"/>
  <c r="H1577" i="1"/>
  <c r="G1577" i="1"/>
  <c r="G1604" i="1"/>
  <c r="H1604" i="1"/>
  <c r="G1657" i="1"/>
  <c r="H1657" i="1"/>
  <c r="F308" i="4"/>
  <c r="F532" i="4"/>
  <c r="D522" i="4"/>
  <c r="F536" i="4"/>
  <c r="H1249" i="1"/>
  <c r="H1253" i="1"/>
  <c r="H1257" i="1"/>
  <c r="H1261" i="1"/>
  <c r="H1265" i="1"/>
  <c r="H1269" i="1"/>
  <c r="H1273" i="1"/>
  <c r="H1277" i="1"/>
  <c r="H1280" i="1"/>
  <c r="H1284" i="1"/>
  <c r="H1288" i="1"/>
  <c r="H1292" i="1"/>
  <c r="H1296" i="1"/>
  <c r="H1300" i="1"/>
  <c r="H1304" i="1"/>
  <c r="H1308" i="1"/>
  <c r="H1312" i="1"/>
  <c r="H1316" i="1"/>
  <c r="H1320" i="1"/>
  <c r="H1324" i="1"/>
  <c r="H1328" i="1"/>
  <c r="H1332" i="1"/>
  <c r="H1336" i="1"/>
  <c r="H1340"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G1481" i="1"/>
  <c r="H1481" i="1"/>
  <c r="G1497" i="1"/>
  <c r="H1497" i="1"/>
  <c r="G1517" i="1"/>
  <c r="H1517" i="1"/>
  <c r="G1533" i="1"/>
  <c r="H1533" i="1"/>
  <c r="G1602" i="1"/>
  <c r="H1602" i="1"/>
  <c r="G1633" i="1"/>
  <c r="H1633" i="1"/>
  <c r="G1673" i="1"/>
  <c r="H1673" i="1"/>
  <c r="F186" i="5"/>
  <c r="D178" i="5"/>
  <c r="J1548" i="1"/>
  <c r="H1548" i="1"/>
  <c r="H1549" i="1"/>
  <c r="J1549" i="1"/>
  <c r="J1550" i="1"/>
  <c r="H1550" i="1"/>
  <c r="H1551" i="1"/>
  <c r="J1551" i="1"/>
  <c r="J1552" i="1"/>
  <c r="H1552" i="1"/>
  <c r="H1553" i="1"/>
  <c r="J1553" i="1"/>
  <c r="J1554" i="1"/>
  <c r="H1554" i="1"/>
  <c r="H1624" i="1"/>
  <c r="G1624" i="1"/>
  <c r="G1659" i="1"/>
  <c r="H1659" i="1"/>
  <c r="H1664" i="1"/>
  <c r="G1664" i="1"/>
  <c r="G1503" i="1"/>
  <c r="G1507" i="1"/>
  <c r="G1511" i="1"/>
  <c r="G1515" i="1"/>
  <c r="G1519" i="1"/>
  <c r="G1523" i="1"/>
  <c r="G1527" i="1"/>
  <c r="G1531" i="1"/>
  <c r="G1535" i="1"/>
  <c r="G1541" i="1"/>
  <c r="I1541" i="1" s="1"/>
  <c r="G1543" i="1"/>
  <c r="I1543" i="1" s="1"/>
  <c r="G1545" i="1"/>
  <c r="I1545" i="1" s="1"/>
  <c r="G1547" i="1"/>
  <c r="H1564" i="1"/>
  <c r="I1564" i="1" s="1"/>
  <c r="J1564" i="1"/>
  <c r="J1565" i="1"/>
  <c r="H1565" i="1"/>
  <c r="I1565" i="1" s="1"/>
  <c r="H1566" i="1"/>
  <c r="I1566" i="1" s="1"/>
  <c r="J1566" i="1"/>
  <c r="J1567" i="1"/>
  <c r="H1567" i="1"/>
  <c r="I1567" i="1" s="1"/>
  <c r="H1568" i="1"/>
  <c r="J1568" i="1"/>
  <c r="J1569" i="1"/>
  <c r="H1569" i="1"/>
  <c r="H1570" i="1"/>
  <c r="I1570" i="1" s="1"/>
  <c r="J1570" i="1"/>
  <c r="H1590" i="1"/>
  <c r="H1592" i="1"/>
  <c r="H1606" i="1"/>
  <c r="H1608" i="1"/>
  <c r="H1629" i="1"/>
  <c r="G1631" i="1"/>
  <c r="H1631" i="1"/>
  <c r="G1655" i="1"/>
  <c r="H1655" i="1"/>
  <c r="H1660" i="1"/>
  <c r="G1660" i="1"/>
  <c r="H1669" i="1"/>
  <c r="G1671" i="1"/>
  <c r="H1671" i="1"/>
  <c r="E648" i="4"/>
  <c r="D642" i="1" s="1"/>
  <c r="E647" i="4"/>
  <c r="D641" i="1" s="1"/>
  <c r="F36" i="6"/>
  <c r="D35" i="6"/>
  <c r="F122" i="6"/>
  <c r="D114" i="6"/>
  <c r="D5" i="7"/>
  <c r="H34" i="3"/>
  <c r="G1466" i="1"/>
  <c r="H1468" i="1"/>
  <c r="G1470" i="1"/>
  <c r="H1472" i="1"/>
  <c r="G1474" i="1"/>
  <c r="H1476" i="1"/>
  <c r="G1478" i="1"/>
  <c r="H1480" i="1"/>
  <c r="G1482" i="1"/>
  <c r="H1484" i="1"/>
  <c r="G1486" i="1"/>
  <c r="H1488" i="1"/>
  <c r="G1490" i="1"/>
  <c r="H1492" i="1"/>
  <c r="G1494" i="1"/>
  <c r="H1496" i="1"/>
  <c r="G1498" i="1"/>
  <c r="H1500" i="1"/>
  <c r="G1502" i="1"/>
  <c r="H1504" i="1"/>
  <c r="G1506" i="1"/>
  <c r="H1508" i="1"/>
  <c r="H1512" i="1"/>
  <c r="G1514" i="1"/>
  <c r="H1516" i="1"/>
  <c r="G1518" i="1"/>
  <c r="H1520" i="1"/>
  <c r="G1522" i="1"/>
  <c r="H1524" i="1"/>
  <c r="G1526" i="1"/>
  <c r="H1528" i="1"/>
  <c r="G1530" i="1"/>
  <c r="H1532" i="1"/>
  <c r="G1534" i="1"/>
  <c r="G1540" i="1"/>
  <c r="I1542" i="1"/>
  <c r="I1544" i="1"/>
  <c r="I1546" i="1"/>
  <c r="G1548" i="1"/>
  <c r="I1548" i="1" s="1"/>
  <c r="G1549" i="1"/>
  <c r="I1549" i="1" s="1"/>
  <c r="G1550" i="1"/>
  <c r="I1550" i="1" s="1"/>
  <c r="G1551" i="1"/>
  <c r="I1551" i="1" s="1"/>
  <c r="G1552" i="1"/>
  <c r="I1552" i="1" s="1"/>
  <c r="G1553" i="1"/>
  <c r="I1553" i="1" s="1"/>
  <c r="G1554" i="1"/>
  <c r="I1554" i="1" s="1"/>
  <c r="G1555" i="1"/>
  <c r="H1557" i="1"/>
  <c r="I1557" i="1" s="1"/>
  <c r="J1557" i="1"/>
  <c r="J1558" i="1"/>
  <c r="H1558" i="1"/>
  <c r="I1558" i="1" s="1"/>
  <c r="H1559" i="1"/>
  <c r="I1559" i="1" s="1"/>
  <c r="J1559" i="1"/>
  <c r="J1560" i="1"/>
  <c r="H1560" i="1"/>
  <c r="I1560" i="1" s="1"/>
  <c r="H1561" i="1"/>
  <c r="I1561" i="1" s="1"/>
  <c r="J1561" i="1"/>
  <c r="J1562" i="1"/>
  <c r="H1562" i="1"/>
  <c r="I1562" i="1" s="1"/>
  <c r="G1572" i="1"/>
  <c r="J1578" i="1"/>
  <c r="H1578" i="1"/>
  <c r="I1578" i="1" s="1"/>
  <c r="H1579" i="1"/>
  <c r="I1579" i="1" s="1"/>
  <c r="J1579" i="1"/>
  <c r="J1580" i="1"/>
  <c r="H1580" i="1"/>
  <c r="I1580" i="1" s="1"/>
  <c r="H1581" i="1"/>
  <c r="I1581" i="1" s="1"/>
  <c r="J1581" i="1"/>
  <c r="G1582" i="1"/>
  <c r="H1594" i="1"/>
  <c r="H1596" i="1"/>
  <c r="H1610" i="1"/>
  <c r="H1612" i="1"/>
  <c r="H1625" i="1"/>
  <c r="G1627" i="1"/>
  <c r="H1627" i="1"/>
  <c r="H1632" i="1"/>
  <c r="G1632" i="1"/>
  <c r="H1656" i="1"/>
  <c r="G1656" i="1"/>
  <c r="H1665" i="1"/>
  <c r="G1667" i="1"/>
  <c r="H1667" i="1"/>
  <c r="H1672" i="1"/>
  <c r="G1672" i="1"/>
  <c r="H156" i="9"/>
  <c r="E597" i="4"/>
  <c r="D591" i="1" s="1"/>
  <c r="F621" i="4"/>
  <c r="D597" i="4"/>
  <c r="J1547" i="1"/>
  <c r="G221" i="9"/>
  <c r="E221" i="9" s="1"/>
  <c r="B221" i="9" s="1"/>
  <c r="D7" i="4"/>
  <c r="F98" i="4"/>
  <c r="D82" i="4"/>
  <c r="F112" i="4"/>
  <c r="D106" i="4"/>
  <c r="F246" i="4"/>
  <c r="D230" i="4"/>
  <c r="D360" i="4"/>
  <c r="D417" i="4" s="1"/>
  <c r="D491" i="4"/>
  <c r="E141" i="6"/>
  <c r="I27" i="3"/>
  <c r="F50" i="4"/>
  <c r="D49" i="4"/>
  <c r="F126" i="4"/>
  <c r="D125" i="4"/>
  <c r="F135" i="4"/>
  <c r="E134" i="4"/>
  <c r="D130" i="1" s="1"/>
  <c r="F170" i="4"/>
  <c r="D164" i="4"/>
  <c r="F274" i="4"/>
  <c r="D273" i="4"/>
  <c r="E321" i="4"/>
  <c r="D316" i="1" s="1"/>
  <c r="G195" i="9"/>
  <c r="E195" i="9" s="1"/>
  <c r="B195" i="9" s="1"/>
  <c r="F470" i="4"/>
  <c r="F8" i="4"/>
  <c r="F154" i="4"/>
  <c r="D153" i="4"/>
  <c r="E309" i="4"/>
  <c r="E373" i="4"/>
  <c r="E522" i="4"/>
  <c r="D516" i="1" s="1"/>
  <c r="E70" i="5"/>
  <c r="F70" i="5" s="1"/>
  <c r="F71" i="5"/>
  <c r="G339" i="9"/>
  <c r="E339" i="9" s="1"/>
  <c r="B339" i="9" s="1"/>
  <c r="F219" i="5"/>
  <c r="G180" i="9"/>
  <c r="F5" i="6"/>
  <c r="G225" i="9"/>
  <c r="E225" i="9" s="1"/>
  <c r="B225" i="9" s="1"/>
  <c r="G217" i="9"/>
  <c r="E217" i="9" s="1"/>
  <c r="B217" i="9" s="1"/>
  <c r="G213" i="9"/>
  <c r="E213" i="9" s="1"/>
  <c r="B213" i="9" s="1"/>
  <c r="G203" i="9"/>
  <c r="E203" i="9" s="1"/>
  <c r="B203" i="9" s="1"/>
  <c r="F572" i="4"/>
  <c r="D571" i="4"/>
  <c r="D535" i="4" s="1"/>
  <c r="E584" i="4"/>
  <c r="D578" i="1" s="1"/>
  <c r="F630" i="4"/>
  <c r="D629" i="4"/>
  <c r="G315" i="9"/>
  <c r="G316" i="9"/>
  <c r="D147" i="5"/>
  <c r="F150" i="5"/>
  <c r="F204" i="5"/>
  <c r="D203" i="5"/>
  <c r="F130" i="6"/>
  <c r="D129" i="6"/>
  <c r="D141" i="6" s="1"/>
  <c r="B27" i="9"/>
  <c r="B35" i="9"/>
  <c r="B39" i="9"/>
  <c r="B43" i="9"/>
  <c r="B47" i="9"/>
  <c r="B51" i="9"/>
  <c r="B55" i="9"/>
  <c r="B59" i="9"/>
  <c r="B67" i="9"/>
  <c r="G201" i="9"/>
  <c r="E201" i="9" s="1"/>
  <c r="B201" i="9" s="1"/>
  <c r="D431" i="4"/>
  <c r="F473" i="4"/>
  <c r="E536" i="4"/>
  <c r="G156" i="9"/>
  <c r="F607" i="4"/>
  <c r="D7" i="5"/>
  <c r="F12" i="5"/>
  <c r="G314" i="9"/>
  <c r="E314" i="9" s="1"/>
  <c r="B314" i="9" s="1"/>
  <c r="F89" i="5"/>
  <c r="D88" i="5"/>
  <c r="H316" i="9"/>
  <c r="H315" i="9"/>
  <c r="D274" i="5"/>
  <c r="D251" i="5" s="1"/>
  <c r="F277" i="5"/>
  <c r="E35" i="6"/>
  <c r="D44" i="8"/>
  <c r="D51" i="8"/>
  <c r="C1628" i="1" s="1"/>
  <c r="G296" i="9"/>
  <c r="E296" i="9" s="1"/>
  <c r="B296" i="9" s="1"/>
  <c r="G199" i="9"/>
  <c r="E199" i="9" s="1"/>
  <c r="B199" i="9" s="1"/>
  <c r="G197" i="9"/>
  <c r="E197" i="9" s="1"/>
  <c r="B197"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26" i="9"/>
  <c r="B26" i="9" s="1"/>
  <c r="E30" i="9"/>
  <c r="B30" i="9" s="1"/>
  <c r="E34" i="9"/>
  <c r="B34" i="9" s="1"/>
  <c r="E38" i="9"/>
  <c r="B38" i="9" s="1"/>
  <c r="E42" i="9"/>
  <c r="B42" i="9" s="1"/>
  <c r="E46" i="9"/>
  <c r="B46" i="9" s="1"/>
  <c r="E50" i="9"/>
  <c r="B50" i="9" s="1"/>
  <c r="E54" i="9"/>
  <c r="B54" i="9" s="1"/>
  <c r="E58" i="9"/>
  <c r="B58" i="9" s="1"/>
  <c r="B289" i="9"/>
  <c r="E337" i="9"/>
  <c r="B337" i="9" s="1"/>
  <c r="H310" i="9"/>
  <c r="G310" i="9"/>
  <c r="E310" i="9" s="1"/>
  <c r="B310" i="9" s="1"/>
  <c r="H309" i="9"/>
  <c r="G309" i="9"/>
  <c r="E309" i="9" s="1"/>
  <c r="B309" i="9" s="1"/>
  <c r="H308" i="9"/>
  <c r="E308" i="9" s="1"/>
  <c r="B308" i="9" s="1"/>
  <c r="G302" i="9"/>
  <c r="E302" i="9" s="1"/>
  <c r="B302" i="9" s="1"/>
  <c r="G301" i="9"/>
  <c r="E301" i="9" s="1"/>
  <c r="B301" i="9" s="1"/>
  <c r="G300" i="9"/>
  <c r="E300" i="9" s="1"/>
  <c r="B300" i="9" s="1"/>
  <c r="L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B207" i="9" s="1"/>
  <c r="I10" i="9"/>
  <c r="B160" i="9"/>
  <c r="B164" i="9"/>
  <c r="B168" i="9"/>
  <c r="B172" i="9"/>
  <c r="H179"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14" i="9"/>
  <c r="E214" i="9" s="1"/>
  <c r="B214" i="9" s="1"/>
  <c r="G218" i="9"/>
  <c r="E218" i="9" s="1"/>
  <c r="B218" i="9" s="1"/>
  <c r="G222" i="9"/>
  <c r="E222" i="9" s="1"/>
  <c r="B222" i="9" s="1"/>
  <c r="G226" i="9"/>
  <c r="E226" i="9" s="1"/>
  <c r="B226" i="9" s="1"/>
  <c r="F298" i="9"/>
  <c r="E88" i="5"/>
  <c r="D1093" i="1" s="1"/>
  <c r="E177" i="5"/>
  <c r="B136" i="9"/>
  <c r="B140" i="9"/>
  <c r="B144" i="9"/>
  <c r="B148" i="9"/>
  <c r="B152" i="9"/>
  <c r="E159" i="9"/>
  <c r="B159" i="9" s="1"/>
  <c r="E163" i="9"/>
  <c r="B163" i="9" s="1"/>
  <c r="E167" i="9"/>
  <c r="B167" i="9" s="1"/>
  <c r="E171" i="9"/>
  <c r="B171" i="9" s="1"/>
  <c r="M228" i="9"/>
  <c r="B234" i="9"/>
  <c r="B265" i="9"/>
  <c r="B303" i="9"/>
  <c r="B233" i="9"/>
  <c r="B259" i="9"/>
  <c r="B267" i="9"/>
  <c r="B275" i="9"/>
  <c r="B283" i="9"/>
  <c r="B291" i="9"/>
  <c r="D1255" i="1" l="1"/>
  <c r="H1259" i="1"/>
  <c r="I22" i="3"/>
  <c r="G1024" i="1"/>
  <c r="H19" i="9"/>
  <c r="E19" i="9" s="1"/>
  <c r="B19" i="9" s="1"/>
  <c r="H1585" i="1"/>
  <c r="D1510" i="1"/>
  <c r="G348" i="9"/>
  <c r="E348" i="9" s="1"/>
  <c r="E347" i="9" s="1"/>
  <c r="F648" i="4"/>
  <c r="G422" i="1"/>
  <c r="H422" i="1"/>
  <c r="H174" i="1"/>
  <c r="G174" i="1"/>
  <c r="E152" i="4"/>
  <c r="D148" i="1" s="1"/>
  <c r="F228" i="9"/>
  <c r="B228" i="9" s="1"/>
  <c r="F251" i="5"/>
  <c r="H25" i="3"/>
  <c r="C1255" i="1"/>
  <c r="F535" i="4"/>
  <c r="C529" i="1"/>
  <c r="F417" i="4"/>
  <c r="C412" i="1"/>
  <c r="F141" i="6"/>
  <c r="H31" i="3"/>
  <c r="C1537" i="1"/>
  <c r="I39" i="3"/>
  <c r="C1621" i="1"/>
  <c r="H22" i="3"/>
  <c r="F7" i="5"/>
  <c r="C1012" i="1"/>
  <c r="F147" i="5"/>
  <c r="C1152" i="1"/>
  <c r="H130" i="1"/>
  <c r="G130" i="1"/>
  <c r="F49" i="4"/>
  <c r="C45" i="1"/>
  <c r="F230" i="4"/>
  <c r="C226" i="1"/>
  <c r="H30" i="3"/>
  <c r="C1510" i="1"/>
  <c r="F114" i="6"/>
  <c r="G336" i="9"/>
  <c r="E336" i="9" s="1"/>
  <c r="B336" i="9" s="1"/>
  <c r="F178" i="5"/>
  <c r="D177" i="5"/>
  <c r="C1182" i="1"/>
  <c r="F431" i="4"/>
  <c r="D430" i="4"/>
  <c r="C425" i="1"/>
  <c r="G338" i="9"/>
  <c r="E338" i="9" s="1"/>
  <c r="B338" i="9" s="1"/>
  <c r="F203" i="5"/>
  <c r="C1207" i="1"/>
  <c r="E316" i="9"/>
  <c r="B316" i="9" s="1"/>
  <c r="G578" i="1"/>
  <c r="H578" i="1"/>
  <c r="E360" i="4"/>
  <c r="D368" i="1"/>
  <c r="F164" i="4"/>
  <c r="C160" i="1"/>
  <c r="F491" i="4"/>
  <c r="C485" i="1"/>
  <c r="F597" i="4"/>
  <c r="C591" i="1"/>
  <c r="H642" i="1"/>
  <c r="G642" i="1"/>
  <c r="E176" i="5"/>
  <c r="D1180" i="1" s="1"/>
  <c r="I24" i="3"/>
  <c r="D1181" i="1"/>
  <c r="F274" i="5"/>
  <c r="C1278" i="1"/>
  <c r="F88" i="5"/>
  <c r="D69" i="5"/>
  <c r="D6" i="5" s="1"/>
  <c r="C1093" i="1"/>
  <c r="I31" i="3"/>
  <c r="D1537" i="1"/>
  <c r="F82" i="4"/>
  <c r="C78" i="1"/>
  <c r="G641" i="1"/>
  <c r="H641" i="1"/>
  <c r="I28" i="3"/>
  <c r="D1431" i="1"/>
  <c r="E156" i="9"/>
  <c r="B156" i="9" s="1"/>
  <c r="E315" i="9"/>
  <c r="B315" i="9" s="1"/>
  <c r="F571" i="4"/>
  <c r="C565" i="1"/>
  <c r="E308" i="4"/>
  <c r="D304" i="1"/>
  <c r="H316" i="1"/>
  <c r="G316" i="1"/>
  <c r="F125" i="4"/>
  <c r="C121" i="1"/>
  <c r="D45" i="8"/>
  <c r="G343" i="9" s="1"/>
  <c r="E343" i="9" s="1"/>
  <c r="F373" i="4"/>
  <c r="F106" i="4"/>
  <c r="C102" i="1"/>
  <c r="F7" i="4"/>
  <c r="D6" i="4"/>
  <c r="C3" i="1"/>
  <c r="F35" i="6"/>
  <c r="C1431" i="1"/>
  <c r="H28" i="3"/>
  <c r="F134" i="4"/>
  <c r="E430" i="4"/>
  <c r="I1575" i="1"/>
  <c r="I1574" i="1"/>
  <c r="H1628" i="1"/>
  <c r="G1628" i="1"/>
  <c r="E535" i="4"/>
  <c r="D530" i="1"/>
  <c r="F129" i="6"/>
  <c r="C1525" i="1"/>
  <c r="F629" i="4"/>
  <c r="C623" i="1"/>
  <c r="E180" i="9"/>
  <c r="B180" i="9" s="1"/>
  <c r="E69" i="5"/>
  <c r="D1075" i="1"/>
  <c r="H24" i="9"/>
  <c r="G24" i="9"/>
  <c r="E24" i="9" s="1"/>
  <c r="F153" i="4"/>
  <c r="D152" i="4"/>
  <c r="C149" i="1"/>
  <c r="F273" i="4"/>
  <c r="C269" i="1"/>
  <c r="D418" i="4"/>
  <c r="C355" i="1"/>
  <c r="G346" i="9"/>
  <c r="E346" i="9" s="1"/>
  <c r="H33" i="3"/>
  <c r="C1538" i="1"/>
  <c r="E6" i="4"/>
  <c r="F522" i="4"/>
  <c r="C516" i="1"/>
  <c r="G344" i="9" l="1"/>
  <c r="E344" i="9" s="1"/>
  <c r="B344" i="9" s="1"/>
  <c r="I18" i="3"/>
  <c r="B348" i="9"/>
  <c r="E299" i="4"/>
  <c r="E300" i="4" s="1"/>
  <c r="D296" i="1" s="1"/>
  <c r="C1011" i="1"/>
  <c r="B343" i="9"/>
  <c r="G269" i="1"/>
  <c r="H269" i="1"/>
  <c r="G1525" i="1"/>
  <c r="H1525" i="1"/>
  <c r="E639" i="4"/>
  <c r="D633" i="1" s="1"/>
  <c r="D424" i="1"/>
  <c r="H102" i="1"/>
  <c r="G102" i="1"/>
  <c r="H1207" i="1"/>
  <c r="G1207" i="1"/>
  <c r="D176" i="5"/>
  <c r="G299" i="9" s="1"/>
  <c r="H24" i="3"/>
  <c r="F177" i="5"/>
  <c r="C1181" i="1"/>
  <c r="G1510" i="1"/>
  <c r="H1510" i="1"/>
  <c r="H45" i="1"/>
  <c r="G45" i="1"/>
  <c r="H1152" i="1"/>
  <c r="G1152" i="1"/>
  <c r="B24" i="9"/>
  <c r="H3" i="1"/>
  <c r="G3" i="1"/>
  <c r="E417" i="4"/>
  <c r="D412" i="1" s="1"/>
  <c r="H412" i="1" s="1"/>
  <c r="D303" i="1"/>
  <c r="H1278" i="1"/>
  <c r="G1278" i="1"/>
  <c r="G591" i="1"/>
  <c r="H591" i="1"/>
  <c r="H160" i="1"/>
  <c r="G160" i="1"/>
  <c r="K1481" i="9"/>
  <c r="G1537" i="1"/>
  <c r="H1537" i="1"/>
  <c r="H1255" i="1"/>
  <c r="G1255" i="1"/>
  <c r="G516" i="1"/>
  <c r="H516" i="1"/>
  <c r="C413" i="1"/>
  <c r="I23" i="3"/>
  <c r="D1074" i="1"/>
  <c r="E6" i="5"/>
  <c r="H121" i="1"/>
  <c r="G121" i="1"/>
  <c r="G304" i="1"/>
  <c r="H304" i="1"/>
  <c r="E418" i="4"/>
  <c r="D413" i="1" s="1"/>
  <c r="D355" i="1"/>
  <c r="H355" i="1" s="1"/>
  <c r="F430" i="4"/>
  <c r="D639" i="4"/>
  <c r="C424" i="1"/>
  <c r="G412" i="1"/>
  <c r="D640" i="4"/>
  <c r="I17" i="3"/>
  <c r="E422" i="4"/>
  <c r="D2" i="1"/>
  <c r="G149" i="1"/>
  <c r="H149" i="1"/>
  <c r="G623" i="1"/>
  <c r="H623" i="1"/>
  <c r="H530" i="1"/>
  <c r="G530" i="1"/>
  <c r="D422" i="4"/>
  <c r="F6" i="4"/>
  <c r="H17" i="3"/>
  <c r="C2" i="1"/>
  <c r="H565" i="1"/>
  <c r="G565" i="1"/>
  <c r="H78" i="1"/>
  <c r="G78" i="1"/>
  <c r="H1093" i="1"/>
  <c r="G1093" i="1"/>
  <c r="H226" i="1"/>
  <c r="G226" i="1"/>
  <c r="H1012" i="1"/>
  <c r="G1012" i="1"/>
  <c r="H1621" i="1"/>
  <c r="G1621" i="1"/>
  <c r="B346" i="9"/>
  <c r="E345" i="9"/>
  <c r="I10" i="3" s="1"/>
  <c r="G1538" i="1"/>
  <c r="H1538" i="1"/>
  <c r="F360" i="4"/>
  <c r="D295" i="1"/>
  <c r="D299" i="4"/>
  <c r="F152" i="4"/>
  <c r="H18" i="3"/>
  <c r="C148" i="1"/>
  <c r="H1075" i="1"/>
  <c r="G1075" i="1"/>
  <c r="E640" i="4"/>
  <c r="D634" i="1" s="1"/>
  <c r="D529" i="1"/>
  <c r="G529" i="1" s="1"/>
  <c r="H1431" i="1"/>
  <c r="G1431" i="1"/>
  <c r="H9" i="3"/>
  <c r="C1622" i="1"/>
  <c r="I40" i="3"/>
  <c r="F69" i="5"/>
  <c r="H23" i="3"/>
  <c r="C1074" i="1"/>
  <c r="G485" i="1"/>
  <c r="H485" i="1"/>
  <c r="G368" i="1"/>
  <c r="H368" i="1"/>
  <c r="H425" i="1"/>
  <c r="G425" i="1"/>
  <c r="H1182" i="1"/>
  <c r="G1182" i="1"/>
  <c r="E342" i="9" l="1"/>
  <c r="E301" i="4"/>
  <c r="D297" i="1" s="1"/>
  <c r="E423" i="4"/>
  <c r="H20" i="9" s="1"/>
  <c r="G355" i="1"/>
  <c r="H1622" i="1"/>
  <c r="G1622" i="1"/>
  <c r="H148" i="1"/>
  <c r="G148" i="1"/>
  <c r="H529" i="1"/>
  <c r="D300" i="4"/>
  <c r="H424" i="1"/>
  <c r="G424" i="1"/>
  <c r="H413" i="1"/>
  <c r="G413" i="1"/>
  <c r="H2" i="1"/>
  <c r="G2" i="1"/>
  <c r="D643" i="4"/>
  <c r="D424" i="4"/>
  <c r="F422" i="4"/>
  <c r="C417" i="1"/>
  <c r="G303" i="1"/>
  <c r="H303" i="1"/>
  <c r="H1074" i="1"/>
  <c r="G1074" i="1"/>
  <c r="I9" i="3"/>
  <c r="K3" i="9"/>
  <c r="F640" i="4"/>
  <c r="C634" i="1"/>
  <c r="F639" i="4"/>
  <c r="C633" i="1"/>
  <c r="H299" i="9"/>
  <c r="E299" i="9" s="1"/>
  <c r="D1011" i="1"/>
  <c r="H8" i="3" s="1"/>
  <c r="F418" i="4"/>
  <c r="F6" i="5"/>
  <c r="D301" i="4"/>
  <c r="F299" i="4"/>
  <c r="D423" i="4"/>
  <c r="C295" i="1"/>
  <c r="H1181" i="1"/>
  <c r="G1181" i="1"/>
  <c r="E644" i="4"/>
  <c r="H11" i="3"/>
  <c r="E643" i="4"/>
  <c r="D417" i="1"/>
  <c r="F176" i="5"/>
  <c r="C1180" i="1"/>
  <c r="G306" i="9"/>
  <c r="E306" i="9" s="1"/>
  <c r="B306" i="9" s="1"/>
  <c r="G1011" i="1" l="1"/>
  <c r="D418" i="1"/>
  <c r="E425" i="4"/>
  <c r="D420" i="1" s="1"/>
  <c r="E424" i="4"/>
  <c r="D419" i="1" s="1"/>
  <c r="B299" i="9"/>
  <c r="M3" i="9"/>
  <c r="F301" i="4"/>
  <c r="C297" i="1"/>
  <c r="H1180" i="1"/>
  <c r="G1180" i="1"/>
  <c r="E645" i="4"/>
  <c r="D637" i="1"/>
  <c r="G633" i="1"/>
  <c r="H633" i="1"/>
  <c r="N3" i="9"/>
  <c r="I11" i="3"/>
  <c r="D644" i="4"/>
  <c r="D425" i="4"/>
  <c r="F423" i="4"/>
  <c r="C418" i="1"/>
  <c r="G20" i="9"/>
  <c r="E20" i="9" s="1"/>
  <c r="B20" i="9" s="1"/>
  <c r="H1011" i="1"/>
  <c r="H417" i="1"/>
  <c r="G417" i="1"/>
  <c r="C419" i="1"/>
  <c r="E646" i="4"/>
  <c r="D638" i="1"/>
  <c r="H295" i="1"/>
  <c r="G295" i="1"/>
  <c r="D645" i="4"/>
  <c r="F643" i="4"/>
  <c r="C637" i="1"/>
  <c r="F300" i="4"/>
  <c r="C296" i="1"/>
  <c r="H634" i="1"/>
  <c r="G634" i="1"/>
  <c r="F424" i="4" l="1"/>
  <c r="G637" i="1"/>
  <c r="H637" i="1"/>
  <c r="D646" i="4"/>
  <c r="F644" i="4"/>
  <c r="C638" i="1"/>
  <c r="H334" i="9"/>
  <c r="G334" i="9"/>
  <c r="H419" i="1"/>
  <c r="G419" i="1"/>
  <c r="H418" i="1"/>
  <c r="G418" i="1"/>
  <c r="G297" i="1"/>
  <c r="H297" i="1"/>
  <c r="F425" i="4"/>
  <c r="C420" i="1"/>
  <c r="G296" i="1"/>
  <c r="H296" i="1"/>
  <c r="D649" i="4"/>
  <c r="F645" i="4"/>
  <c r="C639" i="1"/>
  <c r="E650" i="4"/>
  <c r="D640" i="1"/>
  <c r="E649" i="4"/>
  <c r="D639" i="1"/>
  <c r="E334" i="9" l="1"/>
  <c r="B334" i="9" s="1"/>
  <c r="I19" i="3"/>
  <c r="D643" i="1"/>
  <c r="F649" i="4"/>
  <c r="H19" i="3"/>
  <c r="C643" i="1"/>
  <c r="G420" i="1"/>
  <c r="H420" i="1"/>
  <c r="F646" i="4"/>
  <c r="D650" i="4"/>
  <c r="C640" i="1"/>
  <c r="G297" i="9"/>
  <c r="E297" i="9" s="1"/>
  <c r="B297" i="9" s="1"/>
  <c r="I20" i="3"/>
  <c r="D644" i="1"/>
  <c r="G639" i="1"/>
  <c r="H639" i="1"/>
  <c r="H638" i="1"/>
  <c r="G638" i="1"/>
  <c r="E298" i="9" l="1"/>
  <c r="I8" i="3" s="1"/>
  <c r="H640" i="1"/>
  <c r="G640" i="1"/>
  <c r="H7" i="3"/>
  <c r="F650" i="4"/>
  <c r="H20" i="3"/>
  <c r="C644" i="1"/>
  <c r="H643" i="1"/>
  <c r="G643" i="1"/>
  <c r="J3" i="9" l="1"/>
  <c r="H644" i="1"/>
  <c r="G644" i="1"/>
  <c r="G295" i="9" l="1"/>
  <c r="L293" i="9"/>
  <c r="F293" i="9" s="1"/>
  <c r="H295" i="9"/>
  <c r="H18" i="9"/>
  <c r="G18" i="9"/>
  <c r="I12" i="9"/>
  <c r="K10" i="9"/>
  <c r="H22" i="9"/>
  <c r="M15" i="9"/>
  <c r="J7" i="9"/>
  <c r="G16" i="9"/>
  <c r="I11" i="9"/>
  <c r="H15" i="9"/>
  <c r="J8" i="9"/>
  <c r="H16" i="9"/>
  <c r="H21" i="9"/>
  <c r="K7" i="9"/>
  <c r="K6" i="9"/>
  <c r="I17" i="9"/>
  <c r="G22" i="9"/>
  <c r="E22" i="9" s="1"/>
  <c r="B22" i="9" s="1"/>
  <c r="M16" i="9"/>
  <c r="J10" i="9"/>
  <c r="K5" i="9"/>
  <c r="K11" i="9"/>
  <c r="J17" i="9"/>
  <c r="K8" i="9"/>
  <c r="J13" i="9"/>
  <c r="I7" i="9"/>
  <c r="J5" i="9"/>
  <c r="H17" i="9"/>
  <c r="I6" i="9"/>
  <c r="K12" i="9"/>
  <c r="I9" i="9"/>
  <c r="I8" i="9"/>
  <c r="G21" i="9"/>
  <c r="L15" i="9"/>
  <c r="K9" i="9"/>
  <c r="G17" i="9"/>
  <c r="I13" i="9"/>
  <c r="J9" i="9"/>
  <c r="J12" i="9"/>
  <c r="J11" i="9"/>
  <c r="K13" i="9"/>
  <c r="L16" i="9"/>
  <c r="I5" i="9"/>
  <c r="G15" i="9"/>
  <c r="J6" i="9"/>
  <c r="E5" i="9" l="1"/>
  <c r="B5" i="9" s="1"/>
  <c r="E8" i="9"/>
  <c r="B8" i="9" s="1"/>
  <c r="F16" i="9"/>
  <c r="F15" i="9"/>
  <c r="E7" i="9"/>
  <c r="B7" i="9" s="1"/>
  <c r="E15" i="9"/>
  <c r="E17" i="9"/>
  <c r="B17" i="9" s="1"/>
  <c r="E10" i="9"/>
  <c r="B10" i="9" s="1"/>
  <c r="E295" i="9"/>
  <c r="B295" i="9" s="1"/>
  <c r="E13" i="9"/>
  <c r="B13" i="9" s="1"/>
  <c r="E21" i="9"/>
  <c r="B21" i="9" s="1"/>
  <c r="E6" i="9"/>
  <c r="B6" i="9" s="1"/>
  <c r="E16" i="9"/>
  <c r="E11" i="9"/>
  <c r="B11" i="9" s="1"/>
  <c r="E12" i="9"/>
  <c r="B12" i="9" s="1"/>
  <c r="B293" i="9"/>
  <c r="F23" i="9"/>
  <c r="E9" i="9"/>
  <c r="B9" i="9" s="1"/>
  <c r="E18" i="9"/>
  <c r="B18" i="9" s="1"/>
  <c r="E23" i="9" l="1"/>
  <c r="I7" i="3" s="1"/>
  <c r="B15" i="9"/>
  <c r="F14" i="9"/>
  <c r="F3" i="9" s="1"/>
  <c r="B16" i="9"/>
  <c r="E14" i="9"/>
  <c r="I13" i="3" s="1"/>
  <c r="E4" i="9"/>
  <c r="E3" i="9" l="1"/>
</calcChain>
</file>

<file path=xl/sharedStrings.xml><?xml version="1.0" encoding="utf-8"?>
<sst xmlns="http://schemas.openxmlformats.org/spreadsheetml/2006/main" count="4733" uniqueCount="3657">
  <si>
    <t>Obveznik:</t>
  </si>
  <si>
    <t>31309 - DJEČJI VRTIĆ ŠKRINJICA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</si>
  <si>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</si>
  <si>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</si>
  <si>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</si>
  <si>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</si>
  <si>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</si>
  <si>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</si>
  <si>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</si>
  <si>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</si>
  <si>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</si>
  <si>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</si>
  <si>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</si>
  <si>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</si>
  <si>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</si>
  <si>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</si>
  <si>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</si>
  <si>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</si>
  <si>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</si>
  <si>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</si>
  <si>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</si>
  <si>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</si>
  <si>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</si>
  <si>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</si>
  <si>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</si>
  <si>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</si>
  <si>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</si>
  <si>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</si>
  <si>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</si>
  <si>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</si>
  <si>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</si>
  <si>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</si>
  <si>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</si>
  <si>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</si>
  <si>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</si>
  <si>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</si>
  <si>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</si>
  <si>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</si>
  <si>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</si>
  <si>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</si>
  <si>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</si>
  <si>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</si>
  <si>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</si>
  <si>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</si>
  <si>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</si>
  <si>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</si>
  <si>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</si>
  <si>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</si>
  <si>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</si>
  <si>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</si>
  <si>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</si>
  <si>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</si>
  <si>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</si>
  <si>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</si>
  <si>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</si>
  <si>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</si>
  <si>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</si>
  <si>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</si>
  <si>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</si>
  <si>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</si>
  <si>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</si>
  <si>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</si>
  <si>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</si>
  <si>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</si>
  <si>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</si>
  <si>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</si>
  <si>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</si>
  <si>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</si>
  <si>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</si>
  <si>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</si>
  <si>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</si>
  <si>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</si>
  <si>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</si>
  <si>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</si>
  <si>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</si>
  <si>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</si>
  <si>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</si>
  <si>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</si>
  <si>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</si>
  <si>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</si>
  <si>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</si>
  <si>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</si>
  <si>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</si>
  <si>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</si>
  <si>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</si>
  <si>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</si>
  <si>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</si>
  <si>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</si>
  <si>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</si>
  <si>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</si>
  <si>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</si>
  <si>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</si>
  <si>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</si>
  <si>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</si>
  <si>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</si>
  <si>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</si>
  <si>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</si>
  <si>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</si>
  <si>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</si>
  <si>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</si>
  <si>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</si>
  <si>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</si>
  <si>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</si>
  <si>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</si>
  <si>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</si>
  <si>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</si>
  <si>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</si>
  <si>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</si>
  <si>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</si>
  <si>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</si>
  <si>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</si>
  <si>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</si>
  <si>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</si>
  <si>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</si>
  <si>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</si>
  <si>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</si>
  <si>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</si>
  <si>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</si>
  <si>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</si>
  <si>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</si>
  <si>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</si>
  <si>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</si>
  <si>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</si>
  <si>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</si>
  <si>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</si>
  <si>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</si>
  <si>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</si>
  <si>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</si>
  <si>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</si>
  <si>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</si>
  <si>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</si>
  <si>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</si>
  <si>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</si>
  <si>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</si>
  <si>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</si>
  <si>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</si>
  <si>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</si>
  <si>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</si>
  <si>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</si>
  <si>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</si>
  <si>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</si>
  <si>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</si>
  <si>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</si>
  <si>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</si>
  <si>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</si>
  <si>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</si>
  <si>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</si>
  <si>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</si>
  <si>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</si>
  <si>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</si>
  <si>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</si>
  <si>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</si>
  <si>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</si>
  <si>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</si>
  <si>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</si>
  <si>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</si>
  <si>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</si>
  <si>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</si>
  <si>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</si>
  <si>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</si>
  <si>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</si>
  <si>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</si>
  <si>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</si>
  <si>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</si>
  <si>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</si>
  <si>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</si>
  <si>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</si>
  <si>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</si>
  <si>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</si>
  <si>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</si>
  <si>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</si>
  <si>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</si>
  <si>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</si>
  <si>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</si>
  <si>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</si>
  <si>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</si>
  <si>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</si>
  <si>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</si>
  <si>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</si>
  <si>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</si>
  <si>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</si>
  <si>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</si>
  <si>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</si>
  <si>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</si>
  <si>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</si>
  <si>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</si>
  <si>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</si>
  <si>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</si>
  <si>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</si>
  <si>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</si>
  <si>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</si>
  <si>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</si>
  <si>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</si>
  <si>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</si>
  <si>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</si>
  <si>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</si>
  <si>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</si>
  <si>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</si>
  <si>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</si>
  <si>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</si>
  <si>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</si>
  <si>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</si>
  <si>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</si>
  <si>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</si>
  <si>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</si>
  <si>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</si>
  <si>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</si>
  <si>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</si>
  <si>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</si>
  <si>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</si>
  <si>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</si>
  <si>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</si>
  <si>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</si>
  <si>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</si>
  <si>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</si>
  <si>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</si>
  <si>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</si>
  <si>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</si>
  <si>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</si>
  <si>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</si>
  <si>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</si>
  <si>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</si>
  <si>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</si>
  <si>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</si>
  <si>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</si>
  <si>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</si>
  <si>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</si>
  <si>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</si>
  <si>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</si>
  <si>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</si>
  <si>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</si>
  <si>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</si>
  <si>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</si>
  <si>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</si>
  <si>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</si>
  <si>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</si>
  <si>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</si>
  <si>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</si>
  <si>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</si>
  <si>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</si>
  <si>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</si>
  <si>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</si>
  <si>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</si>
  <si>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</si>
  <si>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</si>
  <si>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</si>
  <si>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</si>
  <si>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</si>
  <si>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</si>
  <si>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</si>
  <si>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</si>
  <si>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</si>
  <si>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</si>
  <si>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</si>
  <si>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</si>
  <si>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</si>
  <si>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</si>
  <si>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</si>
  <si>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</si>
  <si>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</si>
  <si>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</si>
  <si>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</si>
  <si>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</si>
  <si>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</si>
  <si>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</si>
  <si>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</si>
  <si>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</si>
  <si>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</si>
  <si>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</si>
  <si>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</si>
  <si>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</si>
  <si>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</si>
  <si>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</si>
  <si>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</si>
  <si>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</si>
  <si>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</si>
  <si>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</si>
  <si>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</si>
  <si>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</si>
  <si>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</si>
  <si>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</si>
  <si>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</si>
  <si>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</si>
  <si>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</si>
  <si>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</si>
  <si>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</si>
  <si>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</si>
  <si>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</si>
  <si>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</si>
  <si>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</si>
  <si>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</si>
  <si>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</si>
  <si>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</si>
  <si>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</si>
  <si>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</si>
  <si>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</si>
  <si>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</si>
  <si>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</si>
  <si>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</si>
  <si>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</si>
  <si>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</si>
  <si>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</si>
  <si>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</si>
  <si>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</si>
  <si>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</si>
  <si>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</si>
  <si>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</si>
  <si>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</si>
  <si>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</si>
  <si>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</si>
  <si>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</si>
  <si>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</si>
  <si>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</si>
  <si>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</si>
  <si>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</si>
  <si>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</si>
  <si>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</si>
  <si>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</si>
  <si>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</si>
  <si>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</si>
  <si>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</si>
  <si>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</si>
  <si>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</si>
  <si>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</si>
  <si>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</si>
  <si>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</si>
  <si>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</si>
  <si>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</si>
  <si>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</si>
  <si>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</si>
  <si>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</si>
  <si>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</si>
  <si>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</si>
  <si>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</si>
  <si>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</si>
  <si>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</si>
  <si>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</si>
  <si>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</si>
  <si>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</si>
  <si>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</si>
  <si>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</si>
  <si>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</si>
  <si>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</si>
  <si>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</si>
  <si>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</si>
  <si>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</si>
  <si>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</si>
  <si>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</si>
  <si>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</si>
  <si>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</si>
  <si>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</si>
  <si>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</si>
  <si>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</si>
  <si>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</si>
  <si>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</si>
  <si>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</si>
  <si>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</si>
  <si>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</si>
  <si>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</si>
  <si>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</si>
  <si>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</si>
  <si>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</si>
  <si>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</si>
  <si>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</si>
  <si>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</si>
  <si>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</si>
  <si>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</si>
  <si>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</si>
  <si>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</si>
  <si>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</si>
  <si>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</si>
  <si>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</si>
  <si>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</si>
  <si>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</si>
  <si>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</si>
  <si>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</si>
  <si>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</si>
  <si>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</si>
  <si>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</si>
  <si>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</si>
  <si>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</si>
  <si>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</si>
  <si>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</si>
  <si>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</si>
  <si>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</si>
  <si>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</si>
  <si>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</si>
  <si>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</si>
  <si>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</si>
  <si>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</si>
  <si>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</si>
  <si>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</si>
  <si>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</si>
  <si>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</si>
  <si>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</si>
  <si>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</si>
  <si>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</si>
  <si>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</si>
  <si>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</si>
  <si>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</si>
  <si>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</si>
  <si>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</si>
  <si>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</si>
  <si>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</si>
  <si>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</si>
  <si>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</si>
  <si>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</si>
  <si>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</si>
  <si>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</si>
  <si>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</si>
  <si>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</si>
  <si>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</si>
  <si>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</si>
  <si>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</si>
  <si>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</si>
  <si>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</si>
  <si>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</si>
  <si>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</si>
  <si>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</si>
  <si>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</si>
  <si>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</si>
  <si>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</si>
  <si>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</si>
  <si>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</si>
  <si>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</si>
  <si>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</si>
  <si>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</si>
  <si>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</si>
  <si>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</si>
  <si>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</si>
  <si>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</si>
  <si>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</si>
  <si>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</si>
  <si>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</si>
  <si>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</si>
  <si>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</si>
  <si>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</si>
  <si>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</si>
  <si>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</si>
  <si>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</si>
  <si>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</si>
  <si>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</si>
  <si>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</si>
  <si>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</si>
  <si>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</si>
  <si>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</si>
  <si>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</si>
  <si>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</si>
  <si>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</si>
  <si>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</si>
  <si>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</si>
  <si>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</si>
  <si>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</si>
  <si>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</si>
  <si>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</si>
  <si>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</si>
  <si>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</si>
  <si>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</si>
  <si>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</si>
  <si>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</si>
  <si>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</si>
  <si>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</si>
  <si>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</si>
  <si>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</si>
  <si>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</si>
  <si>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</si>
  <si>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</si>
  <si>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</si>
  <si>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</si>
  <si>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</si>
  <si>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</si>
  <si>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</si>
  <si>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</si>
  <si>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</si>
  <si>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</si>
  <si>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</si>
  <si>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</si>
  <si>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</si>
  <si>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</si>
  <si>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</si>
  <si>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</si>
  <si>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</si>
  <si>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</si>
  <si>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</si>
  <si>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</si>
  <si>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</si>
  <si>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</si>
  <si>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</si>
  <si>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</si>
  <si>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</si>
  <si>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</si>
  <si>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</si>
  <si>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</si>
  <si>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</si>
  <si>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</si>
  <si>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</si>
  <si>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</si>
  <si>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</si>
  <si>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</si>
  <si>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</si>
  <si>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</si>
  <si>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</si>
  <si>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</si>
  <si>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</si>
  <si>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</si>
  <si>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</si>
  <si>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</si>
  <si>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</si>
  <si>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</si>
  <si>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</si>
  <si>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</si>
  <si>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</si>
  <si>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</si>
  <si>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</si>
  <si>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</si>
  <si>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</si>
  <si>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</si>
  <si>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</si>
  <si>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</si>
  <si>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</si>
  <si>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</si>
  <si>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</si>
  <si>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</si>
  <si>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</si>
  <si>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</si>
  <si>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</si>
  <si>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</si>
  <si>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</si>
  <si>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</si>
  <si>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</si>
  <si>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</si>
  <si>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</si>
  <si>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</si>
  <si>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</si>
  <si>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</si>
  <si>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</si>
  <si>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</si>
  <si>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</si>
  <si>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</si>
  <si>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</si>
  <si>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</si>
  <si>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</si>
  <si>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</si>
  <si>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</si>
  <si>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</si>
  <si>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</si>
  <si>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</si>
  <si>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</si>
  <si>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</si>
  <si>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</si>
  <si>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</si>
  <si>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</si>
  <si>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</si>
  <si>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</si>
  <si>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</si>
  <si>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</si>
  <si>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</si>
  <si>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</si>
  <si>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</si>
  <si>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</si>
  <si>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</si>
  <si>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</si>
  <si>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</si>
  <si>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</si>
  <si>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</si>
  <si>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</si>
  <si>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</si>
  <si>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</si>
  <si>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</si>
  <si>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</si>
  <si>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</si>
  <si>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</si>
  <si>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</si>
  <si>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</si>
  <si>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</si>
  <si>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</si>
  <si>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</si>
  <si>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</si>
  <si>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</si>
  <si>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</si>
  <si>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</si>
  <si>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</si>
  <si>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</si>
  <si>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</si>
  <si>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</si>
  <si>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</si>
  <si>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</si>
  <si>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</si>
  <si>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</si>
  <si>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</si>
  <si>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</si>
  <si>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</si>
  <si>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</si>
  <si>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</si>
  <si>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</si>
  <si>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</si>
  <si>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</si>
  <si>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</si>
  <si>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</si>
  <si>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</si>
  <si>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</si>
  <si>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</si>
  <si>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</si>
  <si>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</si>
  <si>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</si>
  <si>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</si>
  <si>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</si>
  <si>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</si>
  <si>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</si>
  <si>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</si>
  <si>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</si>
  <si>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</si>
  <si>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</si>
  <si>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</si>
  <si>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</si>
  <si>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</si>
  <si>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</si>
  <si>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</si>
  <si>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</si>
  <si>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</si>
  <si>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</si>
  <si>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</si>
  <si>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</si>
  <si>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</si>
  <si>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</si>
  <si>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</si>
  <si>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</si>
  <si>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</si>
  <si>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</si>
  <si>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</si>
  <si>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</si>
  <si>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</si>
  <si>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</si>
  <si>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</si>
  <si>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</si>
  <si>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</si>
  <si>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</si>
  <si>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</si>
  <si>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</si>
  <si>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</si>
  <si>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</si>
  <si>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</si>
  <si>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</si>
  <si>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</si>
  <si>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</si>
  <si>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</si>
  <si>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</si>
  <si>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</si>
  <si>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</si>
  <si>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</si>
  <si>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</si>
  <si>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</si>
  <si>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</si>
  <si>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</si>
  <si>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</si>
  <si>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</si>
  <si>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</si>
  <si>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</si>
  <si>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</si>
  <si>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</si>
  <si>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</si>
  <si>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</si>
  <si>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</si>
  <si>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</si>
  <si>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</si>
  <si>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</si>
  <si>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</si>
  <si>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</si>
  <si>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</si>
  <si>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</si>
  <si>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</si>
  <si>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</si>
  <si>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</si>
  <si>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</si>
  <si>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</si>
  <si>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</si>
  <si>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</si>
  <si>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</si>
  <si>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</si>
  <si>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</si>
  <si>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</si>
  <si>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</si>
  <si>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</si>
  <si>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</si>
  <si>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</si>
  <si>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</si>
  <si>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</si>
  <si>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</si>
  <si>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</si>
  <si>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</si>
  <si>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</si>
  <si>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</si>
  <si>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</si>
  <si>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</si>
  <si>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</si>
  <si>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</si>
  <si>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</si>
  <si>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</si>
  <si>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</si>
  <si>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</si>
  <si>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</si>
  <si>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</si>
  <si>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</si>
  <si>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</si>
  <si>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</si>
  <si>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</si>
  <si>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</si>
  <si>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</si>
  <si>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</si>
  <si>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</si>
  <si>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</si>
  <si>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</si>
  <si>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</si>
  <si>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</si>
  <si>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</si>
  <si>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</si>
  <si>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</si>
  <si>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</si>
  <si>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</si>
  <si>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</si>
  <si>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</si>
  <si>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</si>
  <si>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</si>
  <si>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</si>
  <si>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</si>
  <si>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</si>
  <si>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</si>
  <si>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</si>
  <si>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</si>
  <si>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</si>
  <si>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</si>
  <si>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</si>
  <si>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</si>
  <si>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</si>
  <si>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</si>
  <si>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</si>
  <si>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</si>
  <si>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</si>
  <si>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</si>
  <si>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</si>
  <si>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</si>
  <si>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</si>
  <si>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</si>
  <si>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</si>
  <si>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</si>
  <si>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</si>
  <si>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</si>
  <si>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</si>
  <si>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</si>
  <si>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</si>
  <si>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</si>
  <si>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</si>
  <si>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</si>
  <si>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</si>
  <si>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</si>
  <si>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</si>
  <si>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</si>
  <si>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</si>
  <si>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</si>
  <si>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</si>
  <si>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</si>
  <si>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</si>
  <si>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</si>
  <si>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</si>
  <si>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</si>
  <si>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</si>
  <si>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</si>
  <si>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</si>
  <si>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</si>
  <si>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</si>
  <si>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</si>
  <si>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</si>
  <si>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</si>
  <si>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</si>
  <si>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</si>
  <si>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</si>
  <si>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</si>
  <si>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</si>
  <si>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</si>
  <si>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</si>
  <si>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</si>
  <si>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</si>
  <si>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</si>
  <si>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</si>
  <si>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</si>
  <si>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</si>
  <si>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</si>
  <si>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</si>
  <si>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</si>
  <si>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</si>
  <si>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</si>
  <si>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</si>
  <si>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</si>
  <si>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</si>
  <si>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</si>
  <si>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</si>
  <si>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</si>
  <si>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</si>
  <si>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</si>
  <si>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</si>
  <si>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</si>
  <si>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</si>
  <si>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</si>
  <si>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</si>
  <si>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</si>
  <si>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</si>
  <si>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</si>
  <si>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</si>
  <si>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</si>
  <si>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</si>
  <si>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</si>
  <si>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</si>
  <si>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</si>
  <si>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</si>
  <si>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</si>
  <si>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</si>
  <si>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</si>
  <si>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</si>
  <si>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</si>
  <si>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</si>
  <si>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</si>
  <si>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</si>
  <si>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</si>
  <si>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</si>
  <si>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</si>
  <si>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</si>
  <si>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</si>
  <si>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</si>
  <si>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</si>
  <si>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</si>
  <si>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</si>
  <si>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</si>
  <si>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</si>
  <si>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</si>
  <si>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</si>
  <si>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</si>
  <si>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</si>
  <si>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</si>
  <si>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</si>
  <si>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</si>
  <si>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</si>
  <si>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</si>
  <si>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</si>
  <si>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</si>
  <si>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</si>
  <si>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</si>
  <si>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</si>
  <si>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</si>
  <si>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</si>
  <si>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</si>
  <si>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</si>
  <si>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</si>
  <si>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</si>
  <si>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</si>
  <si>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</si>
  <si>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</si>
  <si>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</si>
  <si>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</si>
  <si>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</si>
  <si>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</si>
  <si>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</si>
  <si>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</si>
  <si>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</si>
  <si>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</si>
  <si>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</si>
  <si>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</si>
  <si>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</si>
  <si>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</si>
  <si>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</si>
  <si>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</si>
  <si>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</si>
  <si>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</si>
  <si>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</si>
  <si>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</si>
  <si>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</si>
  <si>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</si>
  <si>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</si>
  <si>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</si>
  <si>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</si>
  <si>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</si>
  <si>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</si>
  <si>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</si>
  <si>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</si>
  <si>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</si>
  <si>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</si>
  <si>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</si>
  <si>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</si>
  <si>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</si>
  <si>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</si>
  <si>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</si>
  <si>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</si>
  <si>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</si>
  <si>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</si>
  <si>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</si>
  <si>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</si>
  <si>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</si>
  <si>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</si>
  <si>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</si>
  <si>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</si>
  <si>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</si>
  <si>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</si>
  <si>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</si>
  <si>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</si>
  <si>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</si>
  <si>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</si>
  <si>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</si>
  <si>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</si>
  <si>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</si>
  <si>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</si>
  <si>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</si>
  <si>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</si>
  <si>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</si>
  <si>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</si>
  <si>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</si>
  <si>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</si>
  <si>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</si>
  <si>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</si>
  <si>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</si>
  <si>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</si>
  <si>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</si>
  <si>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</si>
  <si>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</si>
  <si>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</si>
  <si>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</si>
  <si>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</si>
  <si>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</si>
  <si>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</si>
  <si>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</si>
  <si>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</si>
  <si>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</si>
  <si>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</si>
  <si>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</si>
  <si>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</si>
  <si>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</si>
  <si>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</si>
  <si>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</si>
  <si>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</si>
  <si>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</si>
  <si>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</si>
  <si>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</si>
  <si>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</si>
  <si>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</si>
  <si>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</si>
  <si>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</si>
  <si>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</si>
  <si>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</si>
  <si>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</si>
  <si>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</si>
  <si>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</si>
  <si>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</si>
  <si>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</si>
  <si>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</si>
  <si>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</si>
  <si>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</si>
  <si>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</si>
  <si>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</si>
  <si>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</si>
  <si>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</si>
  <si>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</si>
  <si>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</si>
  <si>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</si>
  <si>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</si>
  <si>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</si>
  <si>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</si>
  <si>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</si>
  <si>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</si>
  <si>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</si>
  <si>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</si>
  <si>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</si>
  <si>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</si>
  <si>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</si>
  <si>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</si>
  <si>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</si>
  <si>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</si>
  <si>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</si>
  <si>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</si>
  <si>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</si>
  <si>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</si>
  <si>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</si>
  <si>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</si>
  <si>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</si>
  <si>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</si>
  <si>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</si>
  <si>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</si>
  <si>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</si>
  <si>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</si>
  <si>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</si>
  <si>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</si>
  <si>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</si>
  <si>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</si>
  <si>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</si>
  <si>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</si>
  <si>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</si>
  <si>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</si>
  <si>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</si>
  <si>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</si>
  <si>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</si>
  <si>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</si>
  <si>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</si>
  <si>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</si>
  <si>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</si>
  <si>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</si>
  <si>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</si>
  <si>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</si>
  <si>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</si>
  <si>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</si>
  <si>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</si>
  <si>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</si>
  <si>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</si>
  <si>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</si>
  <si>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</si>
  <si>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</si>
  <si>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</si>
  <si>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</si>
  <si>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</si>
  <si>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</si>
  <si>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</si>
  <si>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</si>
  <si>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</si>
  <si>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</si>
  <si>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</si>
  <si>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</si>
  <si>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</si>
  <si>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</si>
  <si>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</si>
  <si>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</si>
  <si>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</si>
  <si>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</si>
  <si>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</si>
  <si>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</si>
  <si>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</si>
  <si>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</si>
  <si>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</si>
  <si>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</si>
  <si>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</si>
  <si>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</si>
  <si>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</si>
  <si>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</si>
  <si>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</si>
  <si>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</si>
  <si>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</si>
  <si>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</si>
  <si>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</si>
  <si>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</si>
  <si>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</si>
  <si>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</si>
  <si>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</si>
  <si>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</si>
  <si>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</si>
  <si>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</si>
  <si>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</si>
  <si>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</si>
  <si>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</si>
  <si>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</si>
  <si>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</si>
  <si>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</si>
  <si>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</si>
  <si>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</si>
  <si>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</si>
  <si>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</si>
  <si>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</si>
  <si>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</si>
  <si>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</si>
  <si>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</si>
  <si>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</si>
  <si>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</si>
  <si>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</si>
  <si>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</si>
  <si>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</si>
  <si>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</si>
  <si>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</si>
  <si>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</si>
  <si>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</si>
  <si>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</si>
  <si>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</si>
  <si>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</si>
  <si>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</si>
  <si>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</si>
  <si>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</si>
  <si>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</si>
  <si>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</si>
  <si>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</si>
  <si>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</si>
  <si>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</si>
  <si>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</si>
  <si>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</si>
  <si>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</si>
  <si>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</si>
  <si>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</si>
  <si>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</si>
  <si>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</si>
  <si>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</si>
  <si>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</si>
  <si>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</si>
  <si>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</si>
  <si>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</si>
  <si>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</si>
  <si>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</si>
  <si>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</si>
  <si>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</si>
  <si>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</si>
  <si>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</si>
  <si>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</si>
  <si>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</si>
  <si>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</si>
  <si>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</si>
  <si>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</si>
  <si>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</si>
  <si>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</si>
  <si>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</si>
  <si>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</si>
  <si>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</si>
  <si>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</si>
  <si>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</si>
  <si>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</si>
  <si>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</si>
  <si>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</si>
  <si>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</si>
  <si>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</si>
  <si>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</si>
  <si>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</si>
  <si>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</si>
  <si>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</si>
  <si>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</si>
  <si>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</si>
  <si>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</si>
  <si>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</si>
  <si>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</si>
  <si>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</si>
  <si>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</si>
  <si>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</si>
  <si>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</si>
  <si>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</si>
  <si>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</si>
  <si>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</si>
  <si>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</si>
  <si>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</si>
  <si>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</si>
  <si>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</si>
  <si>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</si>
  <si>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</si>
  <si>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</si>
  <si>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</si>
  <si>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</si>
  <si>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</si>
  <si>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</si>
  <si>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</si>
  <si>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</si>
  <si>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</si>
  <si>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</si>
  <si>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</si>
  <si>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</si>
  <si>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</si>
  <si>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</si>
  <si>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</si>
  <si>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</si>
  <si>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</si>
  <si>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</si>
  <si>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</si>
  <si>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</si>
  <si>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</si>
  <si>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</si>
  <si>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</si>
  <si>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</si>
  <si>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</si>
  <si>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</si>
  <si>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</si>
  <si>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</si>
  <si>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</si>
  <si>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</si>
  <si>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</si>
  <si>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</si>
  <si>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</si>
  <si>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</si>
  <si>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</si>
  <si>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</si>
  <si>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</si>
  <si>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</si>
  <si>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</si>
  <si>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</si>
  <si>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</si>
  <si>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</si>
  <si>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</si>
  <si>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</si>
  <si>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</si>
  <si>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</si>
  <si>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</si>
  <si>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</si>
  <si>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</si>
  <si>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</si>
  <si>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</si>
  <si>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</si>
  <si>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</si>
  <si>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</si>
  <si>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</si>
  <si>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</si>
  <si>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</si>
  <si>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</si>
  <si>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</si>
  <si>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</si>
  <si>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</si>
  <si>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</si>
  <si>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</si>
  <si>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</si>
  <si>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</si>
  <si>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</si>
  <si>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</si>
  <si>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</si>
  <si>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</si>
  <si>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</si>
  <si>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</si>
  <si>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</si>
  <si>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</si>
  <si>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</si>
  <si>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</si>
  <si>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</si>
  <si>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</si>
  <si>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</si>
  <si>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</si>
  <si>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</si>
  <si>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</si>
  <si>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</si>
  <si>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</si>
  <si>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</si>
  <si>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</si>
  <si>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</si>
  <si>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</si>
  <si>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</si>
  <si>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</si>
  <si>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</si>
  <si>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</si>
  <si>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</si>
  <si>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</si>
  <si>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</si>
  <si>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</si>
  <si>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</si>
  <si>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</si>
  <si>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</si>
  <si>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</si>
  <si>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</si>
  <si>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</si>
  <si>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</si>
  <si>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</si>
  <si>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</si>
  <si>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</si>
  <si>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</si>
  <si>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</si>
  <si>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</si>
  <si>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</si>
  <si>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</si>
  <si>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</si>
  <si>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</si>
  <si>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</si>
  <si>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</si>
  <si>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</si>
  <si>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</si>
  <si>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</si>
  <si>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</si>
  <si>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</si>
  <si>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</si>
  <si>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</si>
  <si>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</si>
  <si>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</si>
  <si>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</si>
  <si>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</si>
  <si>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</si>
  <si>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</si>
  <si>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</si>
  <si>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</si>
  <si>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</si>
  <si>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</si>
  <si>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</si>
  <si>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</si>
  <si>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</si>
  <si>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</si>
  <si>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</si>
  <si>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</si>
  <si>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</si>
  <si>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</si>
  <si>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</si>
  <si>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</si>
  <si>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</si>
  <si>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</si>
  <si>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</si>
  <si>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</si>
  <si>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</si>
  <si>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</si>
  <si>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</si>
  <si>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</si>
  <si>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</si>
  <si>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</si>
  <si>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</si>
  <si>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</si>
  <si>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</si>
  <si>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</si>
  <si>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</si>
  <si>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</si>
  <si>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</si>
  <si>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</si>
  <si>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</si>
  <si>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</si>
  <si>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</si>
  <si>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</si>
  <si>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</si>
  <si>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</si>
  <si>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</si>
  <si>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</si>
  <si>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</si>
  <si>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</si>
  <si>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</si>
  <si>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</si>
  <si>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</si>
  <si>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</si>
  <si>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</si>
  <si>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</si>
  <si>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</si>
  <si>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</si>
  <si>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</si>
  <si>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</si>
  <si>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</si>
  <si>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</si>
  <si>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</si>
  <si>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</si>
  <si>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</si>
  <si>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</si>
  <si>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</si>
  <si>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</si>
  <si>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</si>
  <si>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</si>
  <si>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</si>
  <si>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</si>
  <si>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</si>
  <si>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</si>
  <si>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</si>
  <si>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</si>
  <si>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</si>
  <si>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</si>
  <si>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</si>
  <si>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</si>
  <si>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</si>
  <si>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</si>
  <si>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</si>
  <si>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</si>
  <si>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</si>
  <si>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</si>
  <si>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</si>
  <si>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</si>
  <si>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</si>
  <si>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</si>
  <si>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</si>
  <si>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</si>
  <si>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</si>
  <si>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</si>
  <si>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</si>
  <si>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</si>
  <si>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</si>
  <si>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</si>
  <si>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</si>
  <si>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</si>
  <si>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</si>
  <si>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</si>
  <si>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</si>
  <si>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</si>
  <si>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</si>
  <si>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</si>
  <si>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</si>
  <si>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</si>
  <si>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</si>
  <si>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</si>
  <si>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</si>
  <si>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</si>
  <si>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</si>
  <si>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</si>
  <si>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</si>
  <si>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</si>
  <si>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</si>
  <si>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</si>
  <si>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</si>
  <si>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</si>
  <si>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</si>
  <si>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</si>
  <si>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</si>
  <si>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</si>
  <si>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</si>
  <si>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</si>
  <si>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</si>
  <si>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</si>
  <si>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</si>
  <si>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</si>
  <si>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</si>
  <si>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</si>
  <si>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</si>
  <si>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</si>
  <si>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</si>
  <si>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</si>
  <si>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</si>
  <si>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</si>
  <si>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</si>
  <si>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</si>
  <si>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</si>
  <si>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</si>
  <si>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</si>
  <si>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</si>
  <si>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</si>
  <si>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</si>
  <si>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</si>
  <si>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</si>
  <si>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</si>
  <si>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</si>
  <si>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</si>
  <si>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</si>
  <si>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</si>
  <si>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</si>
  <si>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</si>
  <si>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</si>
  <si>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</si>
  <si>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</si>
  <si>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</si>
  <si>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</si>
  <si>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</si>
  <si>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</si>
  <si>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</si>
  <si>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</si>
  <si>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</si>
  <si>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</si>
  <si>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</si>
  <si>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</si>
  <si>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</si>
  <si>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</si>
  <si>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</si>
  <si>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</si>
  <si>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</si>
  <si>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</si>
  <si>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</si>
  <si>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</si>
  <si>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</si>
  <si>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</si>
  <si>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</si>
  <si>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</si>
  <si>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</si>
  <si>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</si>
  <si>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</si>
  <si>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</si>
  <si>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</si>
  <si>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</si>
  <si>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</si>
  <si>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</si>
  <si>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</si>
  <si>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</si>
  <si>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</si>
  <si>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</si>
  <si>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</si>
  <si>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</si>
  <si>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</si>
  <si>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</si>
  <si>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</si>
  <si>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</si>
  <si>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</si>
  <si>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</si>
  <si>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</si>
  <si>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</si>
  <si>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</si>
  <si>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</si>
  <si>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</si>
  <si>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</si>
  <si>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</si>
  <si>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</si>
  <si>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</si>
  <si>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</si>
  <si>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</si>
  <si>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</si>
  <si>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</si>
  <si>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</si>
  <si>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</si>
  <si>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</si>
  <si>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</si>
  <si>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</si>
  <si>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</si>
  <si>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</si>
  <si>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</si>
  <si>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</si>
  <si>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</si>
  <si>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</si>
  <si>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</si>
  <si>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</si>
  <si>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</si>
  <si>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</si>
  <si>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</si>
  <si>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</si>
  <si>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</si>
  <si>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</si>
  <si>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</si>
  <si>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</si>
  <si>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</si>
  <si>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</si>
  <si>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</si>
  <si>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</si>
  <si>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</si>
  <si>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</si>
  <si>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</si>
  <si>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</si>
  <si>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</si>
  <si>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</si>
  <si>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</si>
  <si>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</si>
  <si>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</si>
  <si>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</si>
  <si>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</si>
  <si>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</si>
  <si>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</si>
  <si>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</si>
  <si>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</si>
  <si>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</si>
  <si>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</si>
  <si>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</si>
  <si>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</si>
  <si>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</si>
  <si>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</si>
  <si>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</si>
  <si>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</si>
  <si>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</si>
  <si>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</si>
  <si>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</si>
  <si>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</si>
  <si>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</si>
  <si>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</si>
  <si>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</si>
  <si>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</si>
  <si>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</si>
  <si>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</si>
  <si>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</si>
  <si>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</si>
  <si>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</si>
  <si>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</si>
  <si>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</si>
  <si>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</si>
  <si>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</si>
  <si>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</si>
  <si>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</si>
  <si>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</si>
  <si>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</si>
  <si>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</si>
  <si>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</si>
  <si>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</si>
  <si>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</si>
  <si>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</si>
  <si>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</si>
  <si>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</si>
  <si>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</si>
  <si>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</si>
  <si>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</si>
  <si>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</si>
  <si>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</si>
  <si>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</si>
  <si>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</si>
  <si>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</si>
  <si>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</si>
  <si>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</si>
  <si>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</si>
  <si>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</si>
  <si>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</si>
  <si>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</si>
  <si>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</si>
  <si>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</si>
  <si>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</si>
  <si>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</si>
  <si>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</si>
  <si>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</si>
  <si>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</si>
  <si>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</si>
  <si>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</si>
  <si>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</si>
  <si>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</si>
  <si>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</si>
  <si>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</si>
  <si>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</si>
  <si>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</si>
  <si>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</si>
  <si>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</si>
  <si>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</si>
  <si>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</si>
  <si>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</si>
  <si>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</si>
  <si>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</si>
  <si>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</si>
  <si>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</si>
  <si>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</si>
  <si>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</si>
  <si>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</si>
  <si>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</si>
  <si>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</si>
  <si>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</si>
  <si>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</si>
  <si>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</si>
  <si>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</si>
  <si>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</si>
  <si>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</si>
  <si>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</si>
  <si>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</si>
  <si>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</si>
  <si>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</si>
  <si>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</si>
  <si>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</si>
  <si>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</si>
  <si>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</si>
  <si>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</si>
  <si>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</si>
  <si>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</si>
  <si>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</si>
  <si>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</si>
  <si>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</si>
  <si>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</si>
  <si>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</si>
  <si>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</si>
  <si>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</si>
  <si>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</si>
  <si>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</si>
  <si>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</si>
  <si>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</si>
  <si>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</si>
  <si>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</si>
  <si>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</si>
  <si>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</si>
  <si>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</si>
  <si>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</si>
  <si>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</si>
  <si>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</si>
  <si>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</si>
  <si>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</si>
  <si>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</si>
  <si>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</si>
  <si>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</si>
  <si>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</si>
  <si>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</si>
  <si>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</si>
  <si>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</si>
  <si>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</si>
  <si>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</si>
  <si>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</si>
  <si>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</si>
  <si>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</si>
  <si>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</si>
  <si>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</si>
  <si>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</si>
  <si>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</si>
  <si>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</si>
  <si>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</si>
  <si>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</si>
  <si>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</si>
  <si>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</si>
  <si>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</si>
  <si>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</si>
  <si>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</si>
  <si>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</si>
  <si>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</si>
  <si>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</si>
  <si>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</si>
  <si>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</si>
  <si>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</si>
  <si>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</si>
  <si>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</si>
  <si>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</si>
  <si>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</si>
  <si>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</si>
  <si>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</si>
  <si>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</si>
  <si>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</si>
  <si>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</si>
  <si>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</si>
  <si>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</si>
  <si>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</si>
  <si>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</si>
  <si>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</si>
  <si>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</si>
  <si>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</si>
  <si>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</si>
  <si>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</si>
  <si>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</si>
  <si>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</si>
  <si>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</si>
  <si>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</si>
  <si>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</si>
  <si>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</si>
  <si>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</si>
  <si>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</si>
  <si>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</si>
  <si>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</si>
  <si>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</si>
  <si>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</si>
  <si>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</si>
  <si>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</si>
  <si>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</si>
  <si>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</si>
  <si>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</si>
  <si>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</si>
  <si>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</si>
  <si>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</si>
  <si>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</si>
  <si>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</si>
  <si>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</si>
  <si>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</si>
  <si>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</si>
  <si>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</si>
  <si>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</si>
  <si>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</si>
  <si>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</si>
  <si>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</si>
  <si>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</si>
  <si>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</si>
  <si>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</si>
  <si>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</si>
  <si>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</si>
  <si>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</si>
  <si>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</si>
  <si>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</si>
  <si>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</si>
  <si>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</si>
  <si>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</si>
  <si>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</si>
  <si>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</si>
  <si>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</si>
  <si>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</si>
  <si>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</si>
  <si>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</si>
  <si>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</si>
  <si>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</si>
  <si>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</si>
  <si>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</si>
  <si>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</si>
  <si>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</si>
  <si>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</si>
  <si>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</si>
  <si>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</si>
  <si>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</si>
  <si>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</si>
  <si>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</si>
  <si>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</si>
  <si>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</si>
  <si>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</si>
  <si>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</si>
  <si>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</si>
  <si>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</si>
  <si>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</si>
  <si>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</si>
  <si>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</si>
  <si>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</si>
  <si>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</si>
  <si>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</si>
  <si>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</si>
  <si>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</si>
  <si>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</si>
  <si>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</si>
  <si>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</si>
  <si>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</si>
  <si>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</si>
  <si>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</si>
  <si>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</si>
  <si>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</si>
  <si>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</si>
  <si>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</si>
  <si>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</si>
  <si>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</si>
  <si>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</si>
  <si>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</si>
  <si>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</si>
  <si>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</si>
  <si>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</si>
  <si>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</si>
  <si>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</si>
  <si>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</si>
  <si>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</si>
  <si>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</si>
  <si>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</si>
  <si>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</si>
  <si>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</si>
  <si>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</si>
  <si>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</si>
  <si>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</si>
  <si>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</si>
  <si>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</si>
  <si>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</si>
  <si>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</si>
  <si>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</si>
  <si>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</si>
  <si>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</si>
  <si>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</si>
  <si>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</si>
  <si>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</si>
  <si>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</si>
  <si>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</si>
  <si>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</si>
  <si>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</si>
  <si>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</si>
  <si>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</si>
  <si>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</si>
  <si>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</si>
  <si>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</si>
  <si>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</si>
  <si>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</si>
  <si>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</si>
  <si>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</si>
  <si>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</si>
  <si>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</si>
  <si>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</si>
  <si>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</si>
  <si>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</si>
  <si>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</si>
  <si>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</si>
  <si>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</si>
  <si>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</si>
  <si>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</si>
  <si>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</si>
  <si>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</si>
  <si>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</si>
  <si>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</si>
  <si>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</si>
  <si>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</si>
  <si>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</si>
  <si>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</si>
  <si>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</si>
  <si>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</si>
  <si>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</si>
  <si>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</si>
  <si>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</si>
  <si>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</si>
  <si>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</si>
  <si>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</si>
  <si>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</si>
  <si>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</si>
  <si>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</si>
  <si>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</si>
  <si>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</si>
  <si>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</si>
  <si>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</si>
  <si>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</si>
  <si>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</si>
  <si>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</si>
  <si>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</si>
  <si>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</si>
  <si>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</si>
  <si>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</si>
  <si>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</si>
  <si>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</si>
  <si>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</si>
  <si>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</si>
  <si>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</si>
  <si>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</si>
  <si>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</si>
  <si>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</si>
  <si>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</si>
  <si>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</si>
  <si>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</si>
  <si>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</si>
  <si>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</si>
  <si>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</si>
  <si>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</si>
  <si>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</si>
  <si>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</si>
  <si>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</si>
  <si>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</si>
  <si>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</si>
  <si>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</si>
  <si>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</si>
  <si>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</si>
  <si>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</si>
  <si>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</si>
  <si>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</si>
  <si>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</si>
  <si>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</si>
  <si>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</si>
  <si>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</si>
  <si>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</si>
  <si>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</si>
  <si>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</si>
  <si>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</si>
  <si>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</si>
  <si>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</si>
  <si>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</si>
  <si>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</si>
  <si>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</si>
  <si>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</si>
  <si>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</si>
  <si>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</si>
  <si>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</si>
  <si>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</si>
  <si>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</si>
  <si>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</si>
  <si>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</si>
  <si>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</si>
  <si>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</si>
  <si>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</si>
  <si>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</si>
  <si>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</si>
  <si>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</si>
  <si>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</si>
  <si>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</si>
  <si>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</si>
  <si>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</si>
  <si>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</si>
  <si>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</si>
  <si>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</si>
  <si>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</si>
  <si>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</si>
  <si>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</si>
  <si>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</si>
  <si>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</si>
  <si>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</si>
  <si>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</si>
  <si>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</si>
  <si>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</si>
  <si>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</si>
  <si>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</si>
  <si>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</si>
  <si>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</si>
  <si>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</si>
  <si>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</si>
  <si>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</si>
  <si>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</si>
  <si>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</si>
  <si>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</si>
  <si>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</si>
  <si>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</si>
  <si>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</si>
  <si>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</si>
  <si>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</si>
  <si>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</si>
  <si>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</si>
  <si>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</si>
  <si>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</si>
  <si>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</si>
  <si>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</si>
  <si>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</si>
  <si>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</si>
  <si>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</si>
  <si>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</si>
  <si>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</si>
  <si>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</si>
  <si>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</si>
  <si>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</si>
  <si>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</si>
  <si>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</si>
  <si>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</si>
  <si>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</si>
  <si>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</si>
  <si>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</si>
  <si>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</si>
  <si>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</si>
  <si>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</si>
  <si>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</si>
  <si>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</si>
  <si>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</si>
  <si>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</si>
  <si>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</si>
  <si>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</si>
  <si>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</si>
  <si>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</si>
  <si>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</si>
  <si>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</si>
  <si>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</si>
  <si>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</si>
  <si>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</si>
  <si>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</si>
  <si>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</si>
  <si>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</si>
  <si>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</si>
  <si>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</si>
  <si>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</si>
  <si>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</si>
  <si>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</si>
  <si>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</si>
  <si>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</si>
  <si>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</si>
  <si>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</si>
  <si>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</si>
  <si>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</si>
  <si>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</si>
  <si>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</si>
  <si>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</si>
  <si>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</si>
  <si>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ŠKRINJICA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</si>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</sst>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633056.84</v>
      </c>
      <c r="D2" s="7">
        <f>'PR-RAS'!E6</f>
        <v>960457.52</v>
      </c>
      <c r="E2" s="7">
        <v>0</v>
      </c>
      <c r="F2" s="7">
        <v>0</v>
      </c>
      <c r="G2" s="8">
        <f t="shared" ref="G2:G274" si="0">(B2/1000)*(C2*1+D2*2)</f>
        <v>2553.9718800000001</v>
      </c>
      <c r="H2" s="8">
        <f t="shared" ref="H2:H274" si="1">ABS(C2-ROUND(C2,0))+ABS(D2-ROUND(D2,0))</f>
        <v>0.64000000001396984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1366.4</v>
      </c>
      <c r="D45" s="2">
        <f>'PR-RAS'!E49</f>
        <v>2834.2</v>
      </c>
      <c r="E45" s="2">
        <v>0</v>
      </c>
      <c r="F45" s="2">
        <v>0</v>
      </c>
      <c r="G45" s="3">
        <f t="shared" si="0"/>
        <v>309.53119999999996</v>
      </c>
      <c r="H45" s="3">
        <f t="shared" si="1"/>
        <v>0.59999999999990905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1366.4</v>
      </c>
      <c r="D64" s="2">
        <f>'PR-RAS'!E68</f>
        <v>2834.2</v>
      </c>
      <c r="E64" s="2">
        <v>0</v>
      </c>
      <c r="F64" s="2">
        <v>0</v>
      </c>
      <c r="G64" s="3">
        <f t="shared" si="0"/>
        <v>443.19239999999996</v>
      </c>
      <c r="H64" s="3">
        <f t="shared" si="1"/>
        <v>0.59999999999990905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1366.4</v>
      </c>
      <c r="D65" s="2">
        <f>'PR-RAS'!E69</f>
        <v>2834.2</v>
      </c>
      <c r="E65" s="2">
        <v>0</v>
      </c>
      <c r="F65" s="2">
        <v>0</v>
      </c>
      <c r="G65" s="3">
        <f t="shared" si="0"/>
        <v>450.22719999999998</v>
      </c>
      <c r="H65" s="3">
        <f t="shared" si="1"/>
        <v>0.59999999999990905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182809.73</v>
      </c>
      <c r="D102" s="2">
        <f>'PR-RAS'!E106</f>
        <v>231266.57</v>
      </c>
      <c r="E102" s="2">
        <v>0</v>
      </c>
      <c r="F102" s="2">
        <v>0</v>
      </c>
      <c r="G102" s="3">
        <f t="shared" si="0"/>
        <v>65179.629870000004</v>
      </c>
      <c r="H102" s="3">
        <f t="shared" si="1"/>
        <v>0.6999999999825377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182809.73</v>
      </c>
      <c r="D108" s="2">
        <f>'PR-RAS'!E112</f>
        <v>231266.57</v>
      </c>
      <c r="E108" s="2">
        <v>0</v>
      </c>
      <c r="F108" s="2">
        <v>0</v>
      </c>
      <c r="G108" s="3">
        <f t="shared" si="0"/>
        <v>69051.687089999992</v>
      </c>
      <c r="H108" s="3">
        <f t="shared" si="1"/>
        <v>0.6999999999825377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182809.73</v>
      </c>
      <c r="D113" s="2">
        <f>'PR-RAS'!E117</f>
        <v>231266.57</v>
      </c>
      <c r="E113" s="2">
        <v>0</v>
      </c>
      <c r="F113" s="2">
        <v>0</v>
      </c>
      <c r="G113" s="3">
        <f t="shared" si="0"/>
        <v>72278.401440000001</v>
      </c>
      <c r="H113" s="3">
        <f t="shared" si="1"/>
        <v>0.6999999999825377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1331.54</v>
      </c>
      <c r="D121" s="2">
        <f>'PR-RAS'!E125</f>
        <v>210</v>
      </c>
      <c r="E121" s="2">
        <v>0</v>
      </c>
      <c r="F121" s="2">
        <v>0</v>
      </c>
      <c r="G121" s="3">
        <f t="shared" si="0"/>
        <v>210.1848</v>
      </c>
      <c r="H121" s="3">
        <f t="shared" si="1"/>
        <v>0.46000000000003638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1331.54</v>
      </c>
      <c r="D125" s="2">
        <f>'PR-RAS'!E129</f>
        <v>210</v>
      </c>
      <c r="E125" s="2">
        <v>0</v>
      </c>
      <c r="F125" s="2">
        <v>0</v>
      </c>
      <c r="G125" s="3">
        <f t="shared" si="0"/>
        <v>217.19095999999999</v>
      </c>
      <c r="H125" s="3">
        <f t="shared" si="1"/>
        <v>0.46000000000003638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1331.54</v>
      </c>
      <c r="D126" s="2">
        <f>'PR-RAS'!E130</f>
        <v>210</v>
      </c>
      <c r="E126" s="2">
        <v>0</v>
      </c>
      <c r="F126" s="2">
        <v>0</v>
      </c>
      <c r="G126" s="3">
        <f t="shared" si="0"/>
        <v>218.9425</v>
      </c>
      <c r="H126" s="3">
        <f t="shared" si="1"/>
        <v>0.46000000000003638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447537.17</v>
      </c>
      <c r="D130" s="2">
        <f>'PR-RAS'!E134</f>
        <v>726146.75</v>
      </c>
      <c r="E130" s="2">
        <v>0</v>
      </c>
      <c r="F130" s="2">
        <v>0</v>
      </c>
      <c r="G130" s="3">
        <f t="shared" si="0"/>
        <v>245078.15643</v>
      </c>
      <c r="H130" s="3">
        <f t="shared" si="1"/>
        <v>0.41999999998370185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447537.17</v>
      </c>
      <c r="D131" s="2">
        <f>'PR-RAS'!E135</f>
        <v>726146.75</v>
      </c>
      <c r="E131" s="2">
        <v>0</v>
      </c>
      <c r="F131" s="2">
        <v>0</v>
      </c>
      <c r="G131" s="3">
        <f t="shared" si="0"/>
        <v>246977.9871</v>
      </c>
      <c r="H131" s="3">
        <f t="shared" si="1"/>
        <v>0.41999999998370185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447537.17</v>
      </c>
      <c r="D132" s="2">
        <f>'PR-RAS'!E136</f>
        <v>726146.75</v>
      </c>
      <c r="E132" s="2">
        <v>0</v>
      </c>
      <c r="F132" s="2">
        <v>0</v>
      </c>
      <c r="G132" s="3">
        <f t="shared" si="0"/>
        <v>248877.81776999999</v>
      </c>
      <c r="H132" s="3">
        <f t="shared" si="1"/>
        <v>0.41999999998370185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v>
      </c>
      <c r="D136" s="2">
        <f>'PR-RAS'!E140</f>
        <v>0</v>
      </c>
      <c r="E136" s="2">
        <v>0</v>
      </c>
      <c r="F136" s="2">
        <v>0</v>
      </c>
      <c r="G136" s="3">
        <f t="shared" si="0"/>
        <v>1.62</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v>
      </c>
      <c r="D147" s="2">
        <f>'PR-RAS'!E151</f>
        <v>0</v>
      </c>
      <c r="E147" s="2">
        <v>0</v>
      </c>
      <c r="F147" s="2">
        <v>0</v>
      </c>
      <c r="G147" s="3">
        <f t="shared" si="0"/>
        <v>1.7519999999999998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628158.18999999994</v>
      </c>
      <c r="D148" s="2">
        <f>'PR-RAS'!E152</f>
        <v>1037227.4</v>
      </c>
      <c r="E148" s="2">
        <v>0</v>
      </c>
      <c r="F148" s="2">
        <v>0</v>
      </c>
      <c r="G148" s="3">
        <f t="shared" si="0"/>
        <v>397284.10953000002</v>
      </c>
      <c r="H148" s="3">
        <f t="shared" si="1"/>
        <v>0.58999999996740371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495855.5</v>
      </c>
      <c r="D149" s="2">
        <f>'PR-RAS'!E153</f>
        <v>877347.02</v>
      </c>
      <c r="E149" s="2">
        <v>0</v>
      </c>
      <c r="F149" s="2">
        <v>0</v>
      </c>
      <c r="G149" s="3">
        <f t="shared" si="0"/>
        <v>333081.33191999997</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395396.15</v>
      </c>
      <c r="D150" s="2">
        <f>'PR-RAS'!E154</f>
        <v>706793.39</v>
      </c>
      <c r="E150" s="2">
        <v>0</v>
      </c>
      <c r="F150" s="2">
        <v>0</v>
      </c>
      <c r="G150" s="3">
        <f t="shared" si="0"/>
        <v>269538.45657000004</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395396.15</v>
      </c>
      <c r="D151" s="2">
        <f>'PR-RAS'!E155</f>
        <v>705660.09</v>
      </c>
      <c r="E151" s="2">
        <v>0</v>
      </c>
      <c r="F151" s="2">
        <v>0</v>
      </c>
      <c r="G151" s="3">
        <f t="shared" si="0"/>
        <v>271007.44949999999</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1133.3</v>
      </c>
      <c r="E153" s="2">
        <v>0</v>
      </c>
      <c r="F153" s="2">
        <v>0</v>
      </c>
      <c r="G153" s="3">
        <f t="shared" si="0"/>
        <v>344.52319999999997</v>
      </c>
      <c r="H153" s="3">
        <f t="shared" si="1"/>
        <v>0.29999999999995453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41575.25</v>
      </c>
      <c r="D155" s="2">
        <f>'PR-RAS'!E159</f>
        <v>66476.41</v>
      </c>
      <c r="E155" s="2">
        <v>0</v>
      </c>
      <c r="F155" s="2">
        <v>0</v>
      </c>
      <c r="G155" s="3">
        <f t="shared" si="0"/>
        <v>26877.322780000002</v>
      </c>
      <c r="H155" s="3">
        <f t="shared" si="1"/>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58884.1</v>
      </c>
      <c r="D156" s="2">
        <f>'PR-RAS'!E160</f>
        <v>104077.22</v>
      </c>
      <c r="E156" s="2">
        <v>0</v>
      </c>
      <c r="F156" s="2">
        <v>0</v>
      </c>
      <c r="G156" s="3">
        <f t="shared" si="0"/>
        <v>41390.973699999995</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58884.1</v>
      </c>
      <c r="D158" s="2">
        <f>'PR-RAS'!E162</f>
        <v>104077.22</v>
      </c>
      <c r="E158" s="2">
        <v>0</v>
      </c>
      <c r="F158" s="2">
        <v>0</v>
      </c>
      <c r="G158" s="3">
        <f t="shared" si="0"/>
        <v>41925.050779999998</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130943.7</v>
      </c>
      <c r="D160" s="2">
        <f>'PR-RAS'!E164</f>
        <v>158106.04</v>
      </c>
      <c r="E160" s="2">
        <v>0</v>
      </c>
      <c r="F160" s="2">
        <v>0</v>
      </c>
      <c r="G160" s="3">
        <f t="shared" si="0"/>
        <v>71097.769020000007</v>
      </c>
      <c r="H160" s="3">
        <f t="shared" si="1"/>
        <v>0.34000000001105946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25409.21</v>
      </c>
      <c r="D161" s="2">
        <f>'PR-RAS'!E165</f>
        <v>32967.919999999998</v>
      </c>
      <c r="E161" s="2">
        <v>0</v>
      </c>
      <c r="F161" s="2">
        <v>0</v>
      </c>
      <c r="G161" s="3">
        <f t="shared" si="0"/>
        <v>14615.207999999999</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3406.74</v>
      </c>
      <c r="D162" s="2">
        <f>'PR-RAS'!E166</f>
        <v>2517.8000000000002</v>
      </c>
      <c r="E162" s="2">
        <v>0</v>
      </c>
      <c r="F162" s="2">
        <v>0</v>
      </c>
      <c r="G162" s="3">
        <f t="shared" si="0"/>
        <v>1359.2167400000001</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19250.22</v>
      </c>
      <c r="D163" s="2">
        <f>'PR-RAS'!E167</f>
        <v>26740.35</v>
      </c>
      <c r="E163" s="2">
        <v>0</v>
      </c>
      <c r="F163" s="2">
        <v>0</v>
      </c>
      <c r="G163" s="3">
        <f t="shared" si="0"/>
        <v>11782.40904</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2614.25</v>
      </c>
      <c r="D164" s="2">
        <f>'PR-RAS'!E168</f>
        <v>3632.27</v>
      </c>
      <c r="E164" s="2">
        <v>0</v>
      </c>
      <c r="F164" s="2">
        <v>0</v>
      </c>
      <c r="G164" s="3">
        <f t="shared" si="0"/>
        <v>1610.2427700000003</v>
      </c>
      <c r="H164" s="3">
        <f t="shared" si="1"/>
        <v>0.51999999999998181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138</v>
      </c>
      <c r="D165" s="2">
        <f>'PR-RAS'!E169</f>
        <v>77.5</v>
      </c>
      <c r="E165" s="2">
        <v>0</v>
      </c>
      <c r="F165" s="2">
        <v>0</v>
      </c>
      <c r="G165" s="3">
        <f t="shared" si="0"/>
        <v>48.052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78364.820000000007</v>
      </c>
      <c r="D166" s="2">
        <f>'PR-RAS'!E170</f>
        <v>93235.949999999983</v>
      </c>
      <c r="E166" s="2">
        <v>0</v>
      </c>
      <c r="F166" s="2">
        <v>0</v>
      </c>
      <c r="G166" s="3">
        <f t="shared" si="0"/>
        <v>43698.058799999999</v>
      </c>
      <c r="H166" s="3">
        <f t="shared" si="1"/>
        <v>0.23000000001047738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8355.08</v>
      </c>
      <c r="D167" s="2">
        <f>'PR-RAS'!E171</f>
        <v>10090.77</v>
      </c>
      <c r="E167" s="2">
        <v>0</v>
      </c>
      <c r="F167" s="2">
        <v>0</v>
      </c>
      <c r="G167" s="3">
        <f t="shared" si="0"/>
        <v>4737.0789200000008</v>
      </c>
      <c r="H167" s="3">
        <f t="shared" si="1"/>
        <v>0.30999999999949068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36972.75</v>
      </c>
      <c r="D168" s="2">
        <f>'PR-RAS'!E172</f>
        <v>45141.88</v>
      </c>
      <c r="E168" s="2">
        <v>0</v>
      </c>
      <c r="F168" s="2">
        <v>0</v>
      </c>
      <c r="G168" s="3">
        <f t="shared" si="0"/>
        <v>21251.837169999999</v>
      </c>
      <c r="H168" s="3">
        <f t="shared" si="1"/>
        <v>0.37000000000261934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27490.93</v>
      </c>
      <c r="D169" s="2">
        <f>'PR-RAS'!E173</f>
        <v>32440.59</v>
      </c>
      <c r="E169" s="2">
        <v>0</v>
      </c>
      <c r="F169" s="2">
        <v>0</v>
      </c>
      <c r="G169" s="3">
        <f t="shared" si="0"/>
        <v>15518.514480000002</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851.04</v>
      </c>
      <c r="D170" s="2">
        <f>'PR-RAS'!E174</f>
        <v>859.14</v>
      </c>
      <c r="E170" s="2">
        <v>0</v>
      </c>
      <c r="F170" s="2">
        <v>0</v>
      </c>
      <c r="G170" s="3">
        <f t="shared" si="0"/>
        <v>434.21508</v>
      </c>
      <c r="H170" s="3">
        <f t="shared" si="1"/>
        <v>0.17999999999994998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3286.38</v>
      </c>
      <c r="D171" s="2">
        <f>'PR-RAS'!E175</f>
        <v>4199.57</v>
      </c>
      <c r="E171" s="2">
        <v>0</v>
      </c>
      <c r="F171" s="2">
        <v>0</v>
      </c>
      <c r="G171" s="3">
        <f t="shared" si="0"/>
        <v>1986.5384000000001</v>
      </c>
      <c r="H171" s="3">
        <f t="shared" si="1"/>
        <v>0.81000000000040018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1408.64</v>
      </c>
      <c r="D173" s="2">
        <f>'PR-RAS'!E177</f>
        <v>504</v>
      </c>
      <c r="E173" s="2">
        <v>0</v>
      </c>
      <c r="F173" s="2">
        <v>0</v>
      </c>
      <c r="G173" s="3">
        <f t="shared" si="0"/>
        <v>415.66208</v>
      </c>
      <c r="H173" s="3">
        <f t="shared" si="1"/>
        <v>0.35999999999989996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19844.84</v>
      </c>
      <c r="D174" s="2">
        <f>'PR-RAS'!E178</f>
        <v>25550.030000000002</v>
      </c>
      <c r="E174" s="2">
        <v>0</v>
      </c>
      <c r="F174" s="2">
        <v>0</v>
      </c>
      <c r="G174" s="3">
        <f t="shared" si="0"/>
        <v>12273.467700000001</v>
      </c>
      <c r="H174" s="3">
        <f t="shared" si="1"/>
        <v>0.19000000000232831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1251.17</v>
      </c>
      <c r="D175" s="2">
        <f>'PR-RAS'!E179</f>
        <v>1325.28</v>
      </c>
      <c r="E175" s="2">
        <v>0</v>
      </c>
      <c r="F175" s="2">
        <v>0</v>
      </c>
      <c r="G175" s="3">
        <f t="shared" si="0"/>
        <v>678.9010199999999</v>
      </c>
      <c r="H175" s="3">
        <f t="shared" si="1"/>
        <v>0.45000000000004547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8657.75</v>
      </c>
      <c r="D176" s="2">
        <f>'PR-RAS'!E180</f>
        <v>7820.35</v>
      </c>
      <c r="E176" s="2">
        <v>0</v>
      </c>
      <c r="F176" s="2">
        <v>0</v>
      </c>
      <c r="G176" s="3">
        <f t="shared" si="0"/>
        <v>4252.2287500000002</v>
      </c>
      <c r="H176" s="3">
        <f t="shared" si="1"/>
        <v>0.6000000000003638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350</v>
      </c>
      <c r="D177" s="2">
        <f>'PR-RAS'!E181</f>
        <v>1335.75</v>
      </c>
      <c r="E177" s="2">
        <v>0</v>
      </c>
      <c r="F177" s="2">
        <v>0</v>
      </c>
      <c r="G177" s="3">
        <f t="shared" si="0"/>
        <v>531.78399999999999</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2902.5</v>
      </c>
      <c r="D178" s="2">
        <f>'PR-RAS'!E182</f>
        <v>6688.91</v>
      </c>
      <c r="E178" s="2">
        <v>0</v>
      </c>
      <c r="F178" s="2">
        <v>0</v>
      </c>
      <c r="G178" s="3">
        <f t="shared" si="0"/>
        <v>2881.6166399999997</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1316.12</v>
      </c>
      <c r="D180" s="2">
        <f>'PR-RAS'!E184</f>
        <v>1512.12</v>
      </c>
      <c r="E180" s="2">
        <v>0</v>
      </c>
      <c r="F180" s="2">
        <v>0</v>
      </c>
      <c r="G180" s="3">
        <f t="shared" si="0"/>
        <v>776.92443999999989</v>
      </c>
      <c r="H180" s="3">
        <f t="shared" si="1"/>
        <v>0.23999999999978172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953.72</v>
      </c>
      <c r="D181" s="2">
        <f>'PR-RAS'!E185</f>
        <v>981.9</v>
      </c>
      <c r="E181" s="2">
        <v>0</v>
      </c>
      <c r="F181" s="2">
        <v>0</v>
      </c>
      <c r="G181" s="3">
        <f t="shared" si="0"/>
        <v>525.15359999999998</v>
      </c>
      <c r="H181" s="3">
        <f t="shared" si="1"/>
        <v>0.37999999999999545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781.84</v>
      </c>
      <c r="D182" s="2">
        <f>'PR-RAS'!E186</f>
        <v>843.04</v>
      </c>
      <c r="E182" s="2">
        <v>0</v>
      </c>
      <c r="F182" s="2">
        <v>0</v>
      </c>
      <c r="G182" s="3">
        <f t="shared" si="0"/>
        <v>446.69351999999998</v>
      </c>
      <c r="H182" s="3">
        <f t="shared" si="1"/>
        <v>0.19999999999993179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3631.74</v>
      </c>
      <c r="D183" s="2">
        <f>'PR-RAS'!E187</f>
        <v>5042.68</v>
      </c>
      <c r="E183" s="2">
        <v>0</v>
      </c>
      <c r="F183" s="2">
        <v>0</v>
      </c>
      <c r="G183" s="3">
        <f t="shared" si="0"/>
        <v>2496.5122000000001</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7324.83</v>
      </c>
      <c r="D190" s="2">
        <f>'PR-RAS'!E194</f>
        <v>6352.14</v>
      </c>
      <c r="E190" s="2">
        <v>0</v>
      </c>
      <c r="F190" s="2">
        <v>0</v>
      </c>
      <c r="G190" s="3">
        <f t="shared" si="0"/>
        <v>3785.5017900000003</v>
      </c>
      <c r="H190" s="3">
        <f t="shared" si="1"/>
        <v>0.31000000000040018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1710.52</v>
      </c>
      <c r="D191" s="2">
        <f>'PR-RAS'!E195</f>
        <v>1659.17</v>
      </c>
      <c r="E191" s="2">
        <v>0</v>
      </c>
      <c r="F191" s="2">
        <v>0</v>
      </c>
      <c r="G191" s="3">
        <f t="shared" si="0"/>
        <v>955.48340000000007</v>
      </c>
      <c r="H191" s="3">
        <f t="shared" si="1"/>
        <v>0.65000000000009095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806.75</v>
      </c>
      <c r="D192" s="2">
        <f>'PR-RAS'!E196</f>
        <v>1032.6400000000001</v>
      </c>
      <c r="E192" s="2">
        <v>0</v>
      </c>
      <c r="F192" s="2">
        <v>0</v>
      </c>
      <c r="G192" s="3">
        <f t="shared" si="0"/>
        <v>548.55772999999999</v>
      </c>
      <c r="H192" s="3">
        <f t="shared" si="1"/>
        <v>0.60999999999989996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262.61</v>
      </c>
      <c r="D193" s="2">
        <f>'PR-RAS'!E197</f>
        <v>136.01</v>
      </c>
      <c r="E193" s="2">
        <v>0</v>
      </c>
      <c r="F193" s="2">
        <v>0</v>
      </c>
      <c r="G193" s="3">
        <f t="shared" si="0"/>
        <v>102.64896</v>
      </c>
      <c r="H193" s="3">
        <f t="shared" si="1"/>
        <v>0.39999999999997726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812</v>
      </c>
      <c r="D195" s="2">
        <f>'PR-RAS'!E199</f>
        <v>1682.36</v>
      </c>
      <c r="E195" s="2">
        <v>0</v>
      </c>
      <c r="F195" s="2">
        <v>0</v>
      </c>
      <c r="G195" s="3">
        <f t="shared" si="0"/>
        <v>810.28367999999989</v>
      </c>
      <c r="H195" s="3">
        <f t="shared" si="1"/>
        <v>0.35999999999989996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3732.95</v>
      </c>
      <c r="D197" s="2">
        <f>'PR-RAS'!E201</f>
        <v>1841.96</v>
      </c>
      <c r="E197" s="2">
        <v>0</v>
      </c>
      <c r="F197" s="2">
        <v>0</v>
      </c>
      <c r="G197" s="3">
        <f t="shared" si="0"/>
        <v>1453.70652</v>
      </c>
      <c r="H197" s="3">
        <f t="shared" si="1"/>
        <v>9.0000000000145519E-2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1358.99</v>
      </c>
      <c r="D198" s="2">
        <f>'PR-RAS'!E202</f>
        <v>1774.3400000000001</v>
      </c>
      <c r="E198" s="2">
        <v>0</v>
      </c>
      <c r="F198" s="2">
        <v>0</v>
      </c>
      <c r="G198" s="3">
        <f t="shared" si="0"/>
        <v>966.81099000000006</v>
      </c>
      <c r="H198" s="3">
        <f t="shared" si="1"/>
        <v>0.35000000000013642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1358.99</v>
      </c>
      <c r="D212" s="2">
        <f>'PR-RAS'!E216</f>
        <v>1774.3400000000001</v>
      </c>
      <c r="E212" s="2">
        <v>0</v>
      </c>
      <c r="F212" s="2">
        <v>0</v>
      </c>
      <c r="G212" s="3">
        <f t="shared" si="0"/>
        <v>1035.51837</v>
      </c>
      <c r="H212" s="3">
        <f t="shared" si="1"/>
        <v>0.35000000000013642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1187.6600000000001</v>
      </c>
      <c r="D213" s="2">
        <f>'PR-RAS'!E217</f>
        <v>1577.92</v>
      </c>
      <c r="E213" s="2">
        <v>0</v>
      </c>
      <c r="F213" s="2">
        <v>0</v>
      </c>
      <c r="G213" s="3">
        <f t="shared" si="0"/>
        <v>920.822</v>
      </c>
      <c r="H213" s="3">
        <f t="shared" si="1"/>
        <v>0.41999999999984539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171.33</v>
      </c>
      <c r="D215" s="2">
        <f>'PR-RAS'!E219</f>
        <v>196.42</v>
      </c>
      <c r="E215" s="2">
        <v>0</v>
      </c>
      <c r="F215" s="2">
        <v>0</v>
      </c>
      <c r="G215" s="3">
        <f t="shared" si="0"/>
        <v>120.73237999999999</v>
      </c>
      <c r="H215" s="3">
        <f t="shared" si="1"/>
        <v>0.75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628158.18999999994</v>
      </c>
      <c r="D295" s="2">
        <f>'PR-RAS'!E299</f>
        <v>1037227.4</v>
      </c>
      <c r="E295" s="2">
        <v>0</v>
      </c>
      <c r="F295" s="2">
        <v>0</v>
      </c>
      <c r="G295" s="3">
        <f t="shared" si="12"/>
        <v>794568.21906000003</v>
      </c>
      <c r="H295" s="3">
        <f t="shared" si="13"/>
        <v>0.58999999996740371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4898.6500000000233</v>
      </c>
      <c r="D296" s="2">
        <f>'PR-RAS'!E300</f>
        <v>0</v>
      </c>
      <c r="E296" s="2">
        <v>0</v>
      </c>
      <c r="F296" s="2">
        <v>0</v>
      </c>
      <c r="G296" s="3">
        <f t="shared" si="12"/>
        <v>1445.1017500000069</v>
      </c>
      <c r="H296" s="3">
        <f t="shared" si="13"/>
        <v>0.34999999997671694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76769.88</v>
      </c>
      <c r="E297" s="2">
        <v>0</v>
      </c>
      <c r="F297" s="2">
        <v>0</v>
      </c>
      <c r="G297" s="3">
        <f t="shared" si="12"/>
        <v>45447.768960000001</v>
      </c>
      <c r="H297" s="3">
        <f t="shared" si="13"/>
        <v>0.11999999999534339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10276.15</v>
      </c>
      <c r="D299" s="2">
        <f>'PR-RAS'!E303</f>
        <v>5377.5</v>
      </c>
      <c r="E299" s="2">
        <v>0</v>
      </c>
      <c r="F299" s="2">
        <v>0</v>
      </c>
      <c r="G299" s="3">
        <f t="shared" si="12"/>
        <v>6267.2826999999997</v>
      </c>
      <c r="H299" s="3">
        <f t="shared" si="13"/>
        <v>0.6499999999996362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4349.6400000000003</v>
      </c>
      <c r="D300" s="2">
        <f>'PR-RAS'!E304</f>
        <v>3273.17</v>
      </c>
      <c r="E300" s="2">
        <v>0</v>
      </c>
      <c r="F300" s="2">
        <v>0</v>
      </c>
      <c r="G300" s="3">
        <f t="shared" si="12"/>
        <v>3257.8980199999996</v>
      </c>
      <c r="H300" s="3">
        <f t="shared" si="13"/>
        <v>0.52999999999974534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3871.22</v>
      </c>
      <c r="D355" s="2">
        <f>'PR-RAS'!E360</f>
        <v>4734.09</v>
      </c>
      <c r="E355" s="2">
        <v>0</v>
      </c>
      <c r="F355" s="2">
        <v>0</v>
      </c>
      <c r="G355" s="3">
        <f t="shared" si="12"/>
        <v>4722.1475999999993</v>
      </c>
      <c r="H355" s="3">
        <f t="shared" si="13"/>
        <v>0.30999999999994543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3871.22</v>
      </c>
      <c r="D368" s="2">
        <f>'PR-RAS'!E373</f>
        <v>4734.09</v>
      </c>
      <c r="E368" s="2">
        <v>0</v>
      </c>
      <c r="F368" s="2">
        <v>0</v>
      </c>
      <c r="G368" s="3">
        <f t="shared" si="12"/>
        <v>4895.5598</v>
      </c>
      <c r="H368" s="3">
        <f t="shared" si="13"/>
        <v>0.30999999999994543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3871.22</v>
      </c>
      <c r="D374" s="2">
        <f>'PR-RAS'!E379</f>
        <v>2493.25</v>
      </c>
      <c r="E374" s="2">
        <v>0</v>
      </c>
      <c r="F374" s="2">
        <v>0</v>
      </c>
      <c r="G374" s="3">
        <f t="shared" si="12"/>
        <v>3303.9295599999996</v>
      </c>
      <c r="H374" s="3">
        <f t="shared" si="13"/>
        <v>0.46999999999979991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3871.22</v>
      </c>
      <c r="D381" s="2">
        <f>'PR-RAS'!E386</f>
        <v>2493.25</v>
      </c>
      <c r="E381" s="2">
        <v>0</v>
      </c>
      <c r="F381" s="2">
        <v>0</v>
      </c>
      <c r="G381" s="3">
        <f t="shared" si="12"/>
        <v>3365.9335999999998</v>
      </c>
      <c r="H381" s="3">
        <f t="shared" si="13"/>
        <v>0.46999999999979991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2240.84</v>
      </c>
      <c r="E396" s="2">
        <v>0</v>
      </c>
      <c r="F396" s="2">
        <v>0</v>
      </c>
      <c r="G396" s="3">
        <f t="shared" si="12"/>
        <v>1770.2636000000002</v>
      </c>
      <c r="H396" s="3">
        <f t="shared" si="13"/>
        <v>0.15999999999985448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2240.84</v>
      </c>
      <c r="E398" s="2">
        <v>0</v>
      </c>
      <c r="F398" s="2">
        <v>0</v>
      </c>
      <c r="G398" s="3">
        <f t="shared" si="12"/>
        <v>1779.2269600000002</v>
      </c>
      <c r="H398" s="3">
        <f t="shared" si="13"/>
        <v>0.15999999999985448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3871.22</v>
      </c>
      <c r="D413" s="2">
        <f>'PR-RAS'!E418</f>
        <v>4734.09</v>
      </c>
      <c r="E413" s="2">
        <v>0</v>
      </c>
      <c r="F413" s="2">
        <v>0</v>
      </c>
      <c r="G413" s="3">
        <f t="shared" si="12"/>
        <v>5495.8327999999992</v>
      </c>
      <c r="H413" s="3">
        <f t="shared" si="13"/>
        <v>0.30999999999994543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3871.22</v>
      </c>
      <c r="E415" s="2">
        <v>0</v>
      </c>
      <c r="F415" s="2">
        <v>0</v>
      </c>
      <c r="G415" s="3">
        <f t="shared" si="12"/>
        <v>3205.3701599999995</v>
      </c>
      <c r="H415" s="3">
        <f t="shared" si="13"/>
        <v>0.21999999999979991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633056.84</v>
      </c>
      <c r="D417" s="2">
        <f>'PR-RAS'!E422</f>
        <v>960457.52</v>
      </c>
      <c r="E417" s="2">
        <v>0</v>
      </c>
      <c r="F417" s="2">
        <v>0</v>
      </c>
      <c r="G417" s="3">
        <f t="shared" si="12"/>
        <v>1062452.3020799998</v>
      </c>
      <c r="H417" s="3">
        <f t="shared" si="13"/>
        <v>0.64000000001396984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632029.40999999992</v>
      </c>
      <c r="D418" s="2">
        <f>'PR-RAS'!E423</f>
        <v>1041961.49</v>
      </c>
      <c r="E418" s="2">
        <v>0</v>
      </c>
      <c r="F418" s="2">
        <v>0</v>
      </c>
      <c r="G418" s="3">
        <f t="shared" si="12"/>
        <v>1132552.1466299999</v>
      </c>
      <c r="H418" s="3">
        <f t="shared" si="13"/>
        <v>0.89999999990686774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1027.4300000000512</v>
      </c>
      <c r="D419" s="2">
        <f>'PR-RAS'!E424</f>
        <v>0</v>
      </c>
      <c r="E419" s="2">
        <v>0</v>
      </c>
      <c r="F419" s="2">
        <v>0</v>
      </c>
      <c r="G419" s="3">
        <f t="shared" si="12"/>
        <v>429.46574000002141</v>
      </c>
      <c r="H419" s="3">
        <f t="shared" si="13"/>
        <v>0.43000000005122274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81503.969999999972</v>
      </c>
      <c r="E420" s="2">
        <v>0</v>
      </c>
      <c r="F420" s="2">
        <v>0</v>
      </c>
      <c r="G420" s="3">
        <f t="shared" si="12"/>
        <v>68300.326859999972</v>
      </c>
      <c r="H420" s="3">
        <f t="shared" si="13"/>
        <v>3.0000000027939677E-2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10276.15</v>
      </c>
      <c r="D422" s="2">
        <f>'PR-RAS'!E427</f>
        <v>9248.7199999999993</v>
      </c>
      <c r="E422" s="2">
        <v>0</v>
      </c>
      <c r="F422" s="2">
        <v>0</v>
      </c>
      <c r="G422" s="3">
        <f t="shared" si="12"/>
        <v>12113.681389999998</v>
      </c>
      <c r="H422" s="3">
        <f t="shared" si="13"/>
        <v>0.43000000000029104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4349.6400000000003</v>
      </c>
      <c r="D423" s="2">
        <f>'PR-RAS'!E428</f>
        <v>3273.17</v>
      </c>
      <c r="E423" s="2">
        <v>0</v>
      </c>
      <c r="F423" s="2">
        <v>0</v>
      </c>
      <c r="G423" s="3">
        <f t="shared" si="12"/>
        <v>4598.1035599999996</v>
      </c>
      <c r="H423" s="3">
        <f t="shared" si="13"/>
        <v>0.52999999999974534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633056.84</v>
      </c>
      <c r="D637" s="2">
        <f>'PR-RAS'!E643</f>
        <v>960457.52</v>
      </c>
      <c r="E637" s="2">
        <v>0</v>
      </c>
      <c r="F637" s="2">
        <v>0</v>
      </c>
      <c r="G637" s="3">
        <f t="shared" si="14"/>
        <v>1624326.11568</v>
      </c>
      <c r="H637" s="3">
        <f t="shared" si="15"/>
        <v>0.64000000001396984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632029.40999999992</v>
      </c>
      <c r="D638" s="2">
        <f>'PR-RAS'!E644</f>
        <v>1041961.49</v>
      </c>
      <c r="E638" s="2">
        <v>0</v>
      </c>
      <c r="F638" s="2">
        <v>0</v>
      </c>
      <c r="G638" s="3">
        <f t="shared" si="14"/>
        <v>1730061.6724299998</v>
      </c>
      <c r="H638" s="3">
        <f t="shared" si="15"/>
        <v>0.89999999990686774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1027.4300000000512</v>
      </c>
      <c r="D639" s="2">
        <f>'PR-RAS'!E645</f>
        <v>0</v>
      </c>
      <c r="E639" s="2">
        <v>0</v>
      </c>
      <c r="F639" s="2">
        <v>0</v>
      </c>
      <c r="G639" s="3">
        <f t="shared" si="14"/>
        <v>655.50034000003268</v>
      </c>
      <c r="H639" s="3">
        <f t="shared" si="15"/>
        <v>0.43000000005122274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81503.969999999972</v>
      </c>
      <c r="E640" s="2">
        <v>0</v>
      </c>
      <c r="F640" s="2">
        <v>0</v>
      </c>
      <c r="G640" s="3">
        <f t="shared" si="14"/>
        <v>104162.07365999997</v>
      </c>
      <c r="H640" s="3">
        <f t="shared" si="15"/>
        <v>3.0000000027939677E-2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10276.15</v>
      </c>
      <c r="D642" s="2">
        <f>'PR-RAS'!E648</f>
        <v>9248.7199999999993</v>
      </c>
      <c r="E642" s="2">
        <v>0</v>
      </c>
      <c r="F642" s="2">
        <v>0</v>
      </c>
      <c r="G642" s="3">
        <f t="shared" si="14"/>
        <v>18443.871189999998</v>
      </c>
      <c r="H642" s="3">
        <f t="shared" si="15"/>
        <v>0.43000000000029104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9248.7199999999484</v>
      </c>
      <c r="D644" s="2">
        <f>'PR-RAS'!E650</f>
        <v>90752.689999999973</v>
      </c>
      <c r="E644" s="2">
        <v>0</v>
      </c>
      <c r="F644" s="2">
        <v>0</v>
      </c>
      <c r="G644" s="3">
        <f t="shared" si="14"/>
        <v>122654.88629999993</v>
      </c>
      <c r="H644" s="3">
        <f t="shared" si="15"/>
        <v>0.59000000007836206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56724.51</v>
      </c>
      <c r="D645" s="2">
        <f>'PR-RAS'!E651</f>
        <v>0</v>
      </c>
      <c r="E645" s="2">
        <v>0</v>
      </c>
      <c r="F645" s="2">
        <v>0</v>
      </c>
      <c r="G645" s="3">
        <f t="shared" si="14"/>
        <v>36530.584439999999</v>
      </c>
      <c r="H645" s="3">
        <f t="shared" si="15"/>
        <v>0.48999999999796273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500.76</v>
      </c>
      <c r="D646" s="2">
        <f>'PR-RAS'!E653</f>
        <v>898.76</v>
      </c>
      <c r="E646" s="2">
        <v>0</v>
      </c>
      <c r="F646" s="2">
        <v>0</v>
      </c>
      <c r="G646" s="3">
        <f t="shared" si="14"/>
        <v>1482.3905999999999</v>
      </c>
      <c r="H646" s="3">
        <f t="shared" si="15"/>
        <v>0.48000000000001819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641154.14</v>
      </c>
      <c r="D647" s="2">
        <f>'PR-RAS'!E654</f>
        <v>962877.12</v>
      </c>
      <c r="E647" s="2">
        <v>0</v>
      </c>
      <c r="F647" s="2">
        <v>0</v>
      </c>
      <c r="G647" s="3">
        <f t="shared" si="14"/>
        <v>1658222.81348</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640756.14</v>
      </c>
      <c r="D648" s="2">
        <f>'PR-RAS'!E655</f>
        <v>963775.88</v>
      </c>
      <c r="E648" s="2">
        <v>0</v>
      </c>
      <c r="F648" s="2">
        <v>0</v>
      </c>
      <c r="G648" s="3">
        <f t="shared" si="14"/>
        <v>1661695.2113000001</v>
      </c>
      <c r="H648" s="3">
        <f t="shared" si="15"/>
        <v>0.26000000000931323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898.76000000000931</v>
      </c>
      <c r="D649" s="2">
        <f>'PR-RAS'!E656</f>
        <v>0</v>
      </c>
      <c r="E649" s="2">
        <v>0</v>
      </c>
      <c r="F649" s="2">
        <v>0</v>
      </c>
      <c r="G649" s="3">
        <f t="shared" si="14"/>
        <v>582.39648000000602</v>
      </c>
      <c r="H649" s="3">
        <f t="shared" si="15"/>
        <v>0.23999999999068677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32</v>
      </c>
      <c r="E651" s="2">
        <v>0</v>
      </c>
      <c r="F651" s="2">
        <v>0</v>
      </c>
      <c r="G651" s="3">
        <f t="shared" si="14"/>
        <v>59.15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32</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1366.4</v>
      </c>
      <c r="D676" s="2">
        <f>'PR-RAS'!E683</f>
        <v>2834.2</v>
      </c>
      <c r="E676" s="2">
        <v>0</v>
      </c>
      <c r="F676" s="2">
        <v>0</v>
      </c>
      <c r="G676" s="3">
        <f t="shared" si="14"/>
        <v>4748.49</v>
      </c>
      <c r="H676" s="3">
        <f t="shared" si="15"/>
        <v>0.59999999999990905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182809.73</v>
      </c>
      <c r="D717" s="2">
        <f>'PR-RAS'!E724</f>
        <v>231266.57</v>
      </c>
      <c r="E717" s="2">
        <v>0</v>
      </c>
      <c r="F717" s="2">
        <v>0</v>
      </c>
      <c r="G717" s="3">
        <f t="shared" si="14"/>
        <v>462065.49491999997</v>
      </c>
      <c r="H717" s="3">
        <f t="shared" si="15"/>
        <v>0.6999999999825377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260</v>
      </c>
      <c r="D726" s="2">
        <f>'PR-RAS'!E733</f>
        <v>520</v>
      </c>
      <c r="E726" s="2">
        <v>0</v>
      </c>
      <c r="F726" s="2">
        <v>0</v>
      </c>
      <c r="G726" s="3">
        <f t="shared" si="14"/>
        <v>942.5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19250.22</v>
      </c>
      <c r="D727" s="2">
        <f>'PR-RAS'!E734</f>
        <v>26740.35</v>
      </c>
      <c r="E727" s="2">
        <v>0</v>
      </c>
      <c r="F727" s="2">
        <v>0</v>
      </c>
      <c r="G727" s="3">
        <f t="shared" si="14"/>
        <v>52802.647919999996</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637.75</v>
      </c>
      <c r="D729" s="2">
        <f>'PR-RAS'!E736</f>
        <v>547.5</v>
      </c>
      <c r="E729" s="2">
        <v>0</v>
      </c>
      <c r="F729" s="2">
        <v>0</v>
      </c>
      <c r="G729" s="3">
        <f t="shared" si="14"/>
        <v>1261.442</v>
      </c>
      <c r="H729" s="3">
        <f t="shared" si="15"/>
        <v>0.75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1710.52</v>
      </c>
      <c r="D734" s="2">
        <f>'PR-RAS'!E741</f>
        <v>1659.17</v>
      </c>
      <c r="E734" s="2">
        <v>0</v>
      </c>
      <c r="F734" s="2">
        <v>0</v>
      </c>
      <c r="G734" s="3">
        <f t="shared" si="14"/>
        <v>3686.1543800000004</v>
      </c>
      <c r="H734" s="3">
        <f t="shared" si="15"/>
        <v>0.65000000000009095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806.75</v>
      </c>
      <c r="D735" s="2">
        <f>'PR-RAS'!E742</f>
        <v>1032.6400000000001</v>
      </c>
      <c r="E735" s="2">
        <v>0</v>
      </c>
      <c r="F735" s="2">
        <v>0</v>
      </c>
      <c r="G735" s="3">
        <f t="shared" si="14"/>
        <v>2108.0700200000001</v>
      </c>
      <c r="H735" s="3">
        <f t="shared" si="15"/>
        <v>0.60999999999989996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812</v>
      </c>
      <c r="D737" s="2">
        <f>'PR-RAS'!E744</f>
        <v>1616</v>
      </c>
      <c r="E737" s="2">
        <v>0</v>
      </c>
      <c r="F737" s="2">
        <v>0</v>
      </c>
      <c r="G737" s="3">
        <f t="shared" si="28"/>
        <v>2976.384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215451.53000000003</v>
      </c>
      <c r="D1011" s="7">
        <f>BILANCA!E6</f>
        <v>147150.17999999993</v>
      </c>
      <c r="E1011" s="7">
        <v>0</v>
      </c>
      <c r="F1011" s="7">
        <v>0</v>
      </c>
      <c r="G1011" s="8">
        <f t="shared" ref="G1011:G1306" si="38">B1011/1000*C1011+B1011/500*D1011</f>
        <v>509.75188999999989</v>
      </c>
      <c r="H1011" s="8">
        <f t="shared" si="35"/>
        <v>0.64999999990686774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148557.26</v>
      </c>
      <c r="D1012" s="2">
        <f>BILANCA!E7</f>
        <v>141131.86999999994</v>
      </c>
      <c r="E1012" s="2">
        <v>0</v>
      </c>
      <c r="F1012" s="2">
        <v>0</v>
      </c>
      <c r="G1012" s="3">
        <f t="shared" si="38"/>
        <v>861.64199999999983</v>
      </c>
      <c r="H1012" s="3">
        <f t="shared" si="35"/>
        <v>0.3900000000721775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2112.7800000000002</v>
      </c>
      <c r="D1013" s="2">
        <f>BILANCA!E8</f>
        <v>2112.7800000000002</v>
      </c>
      <c r="E1013" s="2">
        <v>0</v>
      </c>
      <c r="F1013" s="2">
        <v>0</v>
      </c>
      <c r="G1013" s="3">
        <f t="shared" si="38"/>
        <v>19.01502</v>
      </c>
      <c r="H1013" s="3">
        <f t="shared" si="35"/>
        <v>0.43999999999959982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2112.7800000000002</v>
      </c>
      <c r="D1015" s="2">
        <f>BILANCA!E10</f>
        <v>2112.7800000000002</v>
      </c>
      <c r="E1015" s="2">
        <v>0</v>
      </c>
      <c r="F1015" s="2">
        <v>0</v>
      </c>
      <c r="G1015" s="3">
        <f t="shared" si="38"/>
        <v>31.691700000000004</v>
      </c>
      <c r="H1015" s="3">
        <f t="shared" si="35"/>
        <v>0.43999999999959982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146444.48000000001</v>
      </c>
      <c r="D1017" s="2">
        <f>BILANCA!E12</f>
        <v>139019.08999999994</v>
      </c>
      <c r="E1017" s="2">
        <v>0</v>
      </c>
      <c r="F1017" s="2">
        <v>0</v>
      </c>
      <c r="G1017" s="3">
        <f t="shared" si="38"/>
        <v>2971.3786199999995</v>
      </c>
      <c r="H1017" s="3">
        <f t="shared" si="35"/>
        <v>0.56999999994877726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143247.53000000003</v>
      </c>
      <c r="D1024" s="2">
        <f>BILANCA!E19</f>
        <v>135822.13999999996</v>
      </c>
      <c r="E1024" s="2">
        <v>0</v>
      </c>
      <c r="F1024" s="2">
        <v>0</v>
      </c>
      <c r="G1024" s="3">
        <f t="shared" si="38"/>
        <v>5808.4853399999993</v>
      </c>
      <c r="H1024" s="3">
        <f t="shared" si="35"/>
        <v>0.6099999999278225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9858.83</v>
      </c>
      <c r="D1025" s="2">
        <f>BILANCA!E20</f>
        <v>14095.92</v>
      </c>
      <c r="E1025" s="2">
        <v>0</v>
      </c>
      <c r="F1025" s="2">
        <v>0</v>
      </c>
      <c r="G1025" s="3">
        <f t="shared" si="38"/>
        <v>570.76004999999998</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417.99</v>
      </c>
      <c r="D1026" s="2">
        <f>BILANCA!E21</f>
        <v>914.99</v>
      </c>
      <c r="E1026" s="2">
        <v>0</v>
      </c>
      <c r="F1026" s="2">
        <v>0</v>
      </c>
      <c r="G1026" s="3">
        <f t="shared" si="38"/>
        <v>35.96752</v>
      </c>
      <c r="H1026" s="3">
        <f t="shared" si="35"/>
        <v>1.999999999998181E-2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1030</v>
      </c>
      <c r="D1027" s="2">
        <f>BILANCA!E22</f>
        <v>1030</v>
      </c>
      <c r="E1027" s="2">
        <v>0</v>
      </c>
      <c r="F1027" s="2">
        <v>0</v>
      </c>
      <c r="G1027" s="3">
        <f t="shared" si="38"/>
        <v>52.53</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39.82</v>
      </c>
      <c r="D1029" s="2">
        <f>BILANCA!E24</f>
        <v>39.82</v>
      </c>
      <c r="E1029" s="2">
        <v>0</v>
      </c>
      <c r="F1029" s="2">
        <v>0</v>
      </c>
      <c r="G1029" s="3">
        <f t="shared" si="38"/>
        <v>2.2697400000000001</v>
      </c>
      <c r="H1029" s="3">
        <f t="shared" si="35"/>
        <v>0.35999999999999943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243544.37</v>
      </c>
      <c r="D1031" s="2">
        <f>BILANCA!E26</f>
        <v>270355.98</v>
      </c>
      <c r="E1031" s="2">
        <v>0</v>
      </c>
      <c r="F1031" s="2">
        <v>0</v>
      </c>
      <c r="G1031" s="3">
        <f t="shared" si="38"/>
        <v>16469.38293</v>
      </c>
      <c r="H1031" s="3">
        <f t="shared" si="35"/>
        <v>0.39000000001396984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111643.48</v>
      </c>
      <c r="D1033" s="2">
        <f>BILANCA!E28</f>
        <v>150614.57</v>
      </c>
      <c r="E1033" s="2">
        <v>0</v>
      </c>
      <c r="F1033" s="2">
        <v>0</v>
      </c>
      <c r="G1033" s="3">
        <f t="shared" si="38"/>
        <v>9496.0702600000004</v>
      </c>
      <c r="H1033" s="3">
        <f t="shared" si="35"/>
        <v>0.90999999998894054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241.59</v>
      </c>
      <c r="D1040" s="2">
        <f>BILANCA!E35</f>
        <v>241.59</v>
      </c>
      <c r="E1040" s="2">
        <v>0</v>
      </c>
      <c r="F1040" s="2">
        <v>0</v>
      </c>
      <c r="G1040" s="3">
        <f t="shared" si="38"/>
        <v>21.743099999999998</v>
      </c>
      <c r="H1040" s="3">
        <f t="shared" si="35"/>
        <v>0.81999999999999318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241.59</v>
      </c>
      <c r="D1041" s="2">
        <f>BILANCA!E36</f>
        <v>241.59</v>
      </c>
      <c r="E1041" s="2">
        <v>0</v>
      </c>
      <c r="F1041" s="2">
        <v>0</v>
      </c>
      <c r="G1041" s="3">
        <f t="shared" si="38"/>
        <v>22.467870000000001</v>
      </c>
      <c r="H1041" s="3">
        <f t="shared" si="35"/>
        <v>0.81999999999999318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2955.36</v>
      </c>
      <c r="D1050" s="2">
        <f>BILANCA!E45</f>
        <v>2955.36</v>
      </c>
      <c r="E1050" s="2">
        <v>0</v>
      </c>
      <c r="F1050" s="2">
        <v>0</v>
      </c>
      <c r="G1050" s="3">
        <f t="shared" si="38"/>
        <v>354.64320000000004</v>
      </c>
      <c r="H1050" s="3">
        <f t="shared" si="35"/>
        <v>0.72000000000025466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2955.36</v>
      </c>
      <c r="D1052" s="2">
        <f>BILANCA!E47</f>
        <v>2955.36</v>
      </c>
      <c r="E1052" s="2">
        <v>0</v>
      </c>
      <c r="F1052" s="2">
        <v>0</v>
      </c>
      <c r="G1052" s="3">
        <f t="shared" si="38"/>
        <v>372.37536</v>
      </c>
      <c r="H1052" s="3">
        <f t="shared" si="35"/>
        <v>0.72000000000025466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3286.38</v>
      </c>
      <c r="D1059" s="2">
        <f>BILANCA!E54</f>
        <v>7387.45</v>
      </c>
      <c r="E1059" s="2">
        <v>0</v>
      </c>
      <c r="F1059" s="2">
        <v>0</v>
      </c>
      <c r="G1059" s="3">
        <f t="shared" si="38"/>
        <v>885.00271999999995</v>
      </c>
      <c r="H1059" s="3">
        <f t="shared" si="35"/>
        <v>0.82999999999992724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3286.38</v>
      </c>
      <c r="D1060" s="2">
        <f>BILANCA!E55</f>
        <v>7387.45</v>
      </c>
      <c r="E1060" s="2">
        <v>0</v>
      </c>
      <c r="F1060" s="2">
        <v>0</v>
      </c>
      <c r="G1060" s="3">
        <f t="shared" si="38"/>
        <v>903.06400000000008</v>
      </c>
      <c r="H1060" s="3">
        <f t="shared" si="35"/>
        <v>0.82999999999992724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66894.27</v>
      </c>
      <c r="D1074" s="2">
        <f>BILANCA!E69</f>
        <v>6018.31</v>
      </c>
      <c r="E1074" s="2">
        <v>0</v>
      </c>
      <c r="F1074" s="2">
        <v>0</v>
      </c>
      <c r="G1074" s="3">
        <f t="shared" si="38"/>
        <v>5051.5769600000003</v>
      </c>
      <c r="H1074" s="3">
        <f t="shared" si="35"/>
        <v>0.58000000000447471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898.76</v>
      </c>
      <c r="D1075" s="2">
        <f>BILANCA!E70</f>
        <v>0</v>
      </c>
      <c r="E1075" s="2">
        <v>0</v>
      </c>
      <c r="F1075" s="2">
        <v>0</v>
      </c>
      <c r="G1075" s="3">
        <f t="shared" si="38"/>
        <v>58.419400000000003</v>
      </c>
      <c r="H1075" s="3">
        <f t="shared" si="35"/>
        <v>0.24000000000000909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793.48</v>
      </c>
      <c r="D1076" s="2">
        <f>BILANCA!E71</f>
        <v>0</v>
      </c>
      <c r="E1076" s="2">
        <v>0</v>
      </c>
      <c r="F1076" s="2">
        <v>0</v>
      </c>
      <c r="G1076" s="3">
        <f t="shared" si="38"/>
        <v>52.369680000000002</v>
      </c>
      <c r="H1076" s="3">
        <f t="shared" si="35"/>
        <v>0.48000000000001819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793.48</v>
      </c>
      <c r="D1078" s="2">
        <f>BILANCA!E73</f>
        <v>0</v>
      </c>
      <c r="E1078" s="2">
        <v>0</v>
      </c>
      <c r="F1078" s="2">
        <v>0</v>
      </c>
      <c r="G1078" s="3">
        <f t="shared" si="38"/>
        <v>53.956640000000007</v>
      </c>
      <c r="H1078" s="3">
        <f t="shared" si="35"/>
        <v>0.48000000000001819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105.28</v>
      </c>
      <c r="D1085" s="2">
        <f>BILANCA!E80</f>
        <v>0</v>
      </c>
      <c r="E1085" s="2">
        <v>0</v>
      </c>
      <c r="F1085" s="2">
        <v>0</v>
      </c>
      <c r="G1085" s="3">
        <f t="shared" si="38"/>
        <v>7.8959999999999999</v>
      </c>
      <c r="H1085" s="3">
        <f t="shared" si="35"/>
        <v>0.28000000000000114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3086.5</v>
      </c>
      <c r="D1087" s="2">
        <f>BILANCA!E82</f>
        <v>401.87</v>
      </c>
      <c r="E1087" s="2">
        <v>0</v>
      </c>
      <c r="F1087" s="2">
        <v>0</v>
      </c>
      <c r="G1087" s="3">
        <f t="shared" si="38"/>
        <v>299.54847999999998</v>
      </c>
      <c r="H1087" s="3">
        <f t="shared" si="35"/>
        <v>0.62999999999999545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111.49</v>
      </c>
      <c r="D1089" s="2">
        <f>BILANCA!E84</f>
        <v>0</v>
      </c>
      <c r="E1089" s="2">
        <v>0</v>
      </c>
      <c r="F1089" s="2">
        <v>0</v>
      </c>
      <c r="G1089" s="3">
        <f t="shared" si="38"/>
        <v>8.8077100000000002</v>
      </c>
      <c r="H1089" s="3">
        <f t="shared" si="35"/>
        <v>0.48999999999999488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2975.01</v>
      </c>
      <c r="D1092" s="2">
        <f>BILANCA!E87</f>
        <v>401.87</v>
      </c>
      <c r="E1092" s="2">
        <v>0</v>
      </c>
      <c r="F1092" s="2">
        <v>0</v>
      </c>
      <c r="G1092" s="3">
        <f t="shared" si="38"/>
        <v>309.85750000000002</v>
      </c>
      <c r="H1092" s="3">
        <f t="shared" si="35"/>
        <v>0.14000000000021373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6184.5</v>
      </c>
      <c r="D1152" s="2">
        <f>BILANCA!E147</f>
        <v>5616.4400000000005</v>
      </c>
      <c r="E1152" s="2">
        <v>0</v>
      </c>
      <c r="F1152" s="2">
        <v>0</v>
      </c>
      <c r="G1152" s="3">
        <f t="shared" si="38"/>
        <v>2473.2679600000001</v>
      </c>
      <c r="H1152" s="3">
        <f t="shared" si="41"/>
        <v>0.94000000000050932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5664.53</v>
      </c>
      <c r="D1165" s="2">
        <f>BILANCA!E160</f>
        <v>4699.55</v>
      </c>
      <c r="E1165" s="2">
        <v>0</v>
      </c>
      <c r="F1165" s="2">
        <v>0</v>
      </c>
      <c r="G1165" s="3">
        <f t="shared" si="38"/>
        <v>2334.86265</v>
      </c>
      <c r="H1165" s="3">
        <f t="shared" si="41"/>
        <v>0.92000000000007276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519.97</v>
      </c>
      <c r="D1166" s="2">
        <f>BILANCA!E161</f>
        <v>519.97</v>
      </c>
      <c r="E1166" s="2">
        <v>0</v>
      </c>
      <c r="F1166" s="2">
        <v>0</v>
      </c>
      <c r="G1166" s="3">
        <f t="shared" si="38"/>
        <v>243.34596000000005</v>
      </c>
      <c r="H1166" s="3">
        <f t="shared" si="41"/>
        <v>5.999999999994543E-2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396.92</v>
      </c>
      <c r="E1167" s="2">
        <v>0</v>
      </c>
      <c r="F1167" s="2">
        <v>0</v>
      </c>
      <c r="G1167" s="3">
        <f t="shared" si="38"/>
        <v>124.63288</v>
      </c>
      <c r="H1167" s="3">
        <f t="shared" si="41"/>
        <v>7.9999999999984084E-2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56724.51</v>
      </c>
      <c r="D1176" s="2">
        <f>BILANCA!E171</f>
        <v>0</v>
      </c>
      <c r="E1176" s="2">
        <v>0</v>
      </c>
      <c r="F1176" s="2">
        <v>0</v>
      </c>
      <c r="G1176" s="3">
        <f t="shared" si="38"/>
        <v>9416.2686600000015</v>
      </c>
      <c r="H1176" s="3">
        <f t="shared" si="41"/>
        <v>0.48999999999796273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56724.51</v>
      </c>
      <c r="D1179" s="2">
        <f>BILANCA!E174</f>
        <v>0</v>
      </c>
      <c r="E1179" s="2">
        <v>0</v>
      </c>
      <c r="F1179" s="2">
        <v>0</v>
      </c>
      <c r="G1179" s="3">
        <f t="shared" si="38"/>
        <v>9586.4421900000016</v>
      </c>
      <c r="H1179" s="3">
        <f t="shared" si="41"/>
        <v>0.48999999999796273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215451.53000000003</v>
      </c>
      <c r="D1180" s="2">
        <f>BILANCA!E176</f>
        <v>147150.18</v>
      </c>
      <c r="E1180" s="2">
        <v>0</v>
      </c>
      <c r="F1180" s="2">
        <v>0</v>
      </c>
      <c r="G1180" s="3">
        <f t="shared" si="38"/>
        <v>86657.821300000011</v>
      </c>
      <c r="H1180" s="3">
        <f t="shared" si="41"/>
        <v>0.6499999999650754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72277.750000000015</v>
      </c>
      <c r="D1181" s="2">
        <f>BILANCA!E177</f>
        <v>93982.23</v>
      </c>
      <c r="E1181" s="2">
        <v>0</v>
      </c>
      <c r="F1181" s="2">
        <v>0</v>
      </c>
      <c r="G1181" s="3">
        <f t="shared" si="38"/>
        <v>44501.417910000004</v>
      </c>
      <c r="H1181" s="3">
        <f t="shared" si="41"/>
        <v>0.47999999998137355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72277.750000000015</v>
      </c>
      <c r="D1182" s="2">
        <f>BILANCA!E178</f>
        <v>93982.23</v>
      </c>
      <c r="E1182" s="2">
        <v>0</v>
      </c>
      <c r="F1182" s="2">
        <v>0</v>
      </c>
      <c r="G1182" s="3">
        <f t="shared" si="38"/>
        <v>44761.66012</v>
      </c>
      <c r="H1182" s="3">
        <f t="shared" si="41"/>
        <v>0.47999999998137355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56724.51</v>
      </c>
      <c r="D1183" s="2">
        <f>BILANCA!E179</f>
        <v>73696.83</v>
      </c>
      <c r="E1183" s="2">
        <v>0</v>
      </c>
      <c r="F1183" s="2">
        <v>0</v>
      </c>
      <c r="G1183" s="3">
        <f t="shared" si="38"/>
        <v>35312.44341</v>
      </c>
      <c r="H1183" s="3">
        <f t="shared" si="41"/>
        <v>0.6599999999962165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15550.28</v>
      </c>
      <c r="D1184" s="2">
        <f>BILANCA!E180</f>
        <v>20257.48</v>
      </c>
      <c r="E1184" s="2">
        <v>0</v>
      </c>
      <c r="F1184" s="2">
        <v>0</v>
      </c>
      <c r="G1184" s="3">
        <f t="shared" si="38"/>
        <v>9755.3517599999996</v>
      </c>
      <c r="H1184" s="3">
        <f t="shared" si="41"/>
        <v>0.76000000000021828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2.96</v>
      </c>
      <c r="D1185" s="2">
        <f>BILANCA!E181</f>
        <v>27.92</v>
      </c>
      <c r="E1185" s="2">
        <v>0</v>
      </c>
      <c r="F1185" s="2">
        <v>0</v>
      </c>
      <c r="G1185" s="3">
        <f t="shared" si="38"/>
        <v>10.290000000000001</v>
      </c>
      <c r="H1185" s="3">
        <f t="shared" si="41"/>
        <v>0.11999999999999833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2.96</v>
      </c>
      <c r="D1188" s="2">
        <f>BILANCA!E184</f>
        <v>27.92</v>
      </c>
      <c r="E1188" s="2">
        <v>0</v>
      </c>
      <c r="F1188" s="2">
        <v>0</v>
      </c>
      <c r="G1188" s="3">
        <f t="shared" si="38"/>
        <v>10.4664</v>
      </c>
      <c r="H1188" s="3">
        <f t="shared" si="41"/>
        <v>0.11999999999999833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143173.78</v>
      </c>
      <c r="D1255" s="2">
        <f>BILANCA!E251</f>
        <v>53167.95</v>
      </c>
      <c r="E1255" s="2">
        <v>0</v>
      </c>
      <c r="F1255" s="2">
        <v>0</v>
      </c>
      <c r="G1255" s="3">
        <f t="shared" si="38"/>
        <v>61129.871599999999</v>
      </c>
      <c r="H1255" s="3">
        <f t="shared" si="41"/>
        <v>0.27000000000407454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148072.85999999999</v>
      </c>
      <c r="D1256" s="2">
        <f>BILANCA!E252</f>
        <v>140647.47</v>
      </c>
      <c r="E1256" s="2">
        <v>0</v>
      </c>
      <c r="F1256" s="2">
        <v>0</v>
      </c>
      <c r="G1256" s="3">
        <f t="shared" si="38"/>
        <v>105624.4788</v>
      </c>
      <c r="H1256" s="3">
        <f t="shared" si="41"/>
        <v>0.61000000001513399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148072.85999999999</v>
      </c>
      <c r="D1257" s="2">
        <f>BILANCA!E253</f>
        <v>140647.47</v>
      </c>
      <c r="E1257" s="2">
        <v>0</v>
      </c>
      <c r="F1257" s="2">
        <v>0</v>
      </c>
      <c r="G1257" s="3">
        <f t="shared" si="38"/>
        <v>106053.84659999999</v>
      </c>
      <c r="H1257" s="3">
        <f t="shared" si="41"/>
        <v>0.61000000001513399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-9248.7199999999993</v>
      </c>
      <c r="D1259" s="2">
        <f>BILANCA!E255</f>
        <v>-90752.69</v>
      </c>
      <c r="E1259" s="2">
        <v>0</v>
      </c>
      <c r="F1259" s="2">
        <v>0</v>
      </c>
      <c r="G1259" s="3">
        <f t="shared" si="38"/>
        <v>-47497.770899999996</v>
      </c>
      <c r="H1259" s="3">
        <f t="shared" si="41"/>
        <v>0.58999999999832653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9248.7199999999993</v>
      </c>
      <c r="D1264" s="2">
        <f>BILANCA!E260</f>
        <v>90752.69</v>
      </c>
      <c r="E1264" s="2">
        <v>0</v>
      </c>
      <c r="F1264" s="2">
        <v>0</v>
      </c>
      <c r="G1264" s="3">
        <f t="shared" si="38"/>
        <v>48451.541400000002</v>
      </c>
      <c r="H1264" s="3">
        <f t="shared" si="41"/>
        <v>0.58999999999832653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5377.5</v>
      </c>
      <c r="D1265" s="2">
        <f>BILANCA!E261</f>
        <v>82147.38</v>
      </c>
      <c r="E1265" s="2">
        <v>0</v>
      </c>
      <c r="F1265" s="2">
        <v>0</v>
      </c>
      <c r="G1265" s="3">
        <f t="shared" si="38"/>
        <v>43266.426299999999</v>
      </c>
      <c r="H1265" s="3">
        <f t="shared" si="41"/>
        <v>0.88000000000465661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3871.22</v>
      </c>
      <c r="D1266" s="2">
        <f>BILANCA!E262</f>
        <v>8605.31</v>
      </c>
      <c r="E1266" s="2">
        <v>0</v>
      </c>
      <c r="F1266" s="2">
        <v>0</v>
      </c>
      <c r="G1266" s="3">
        <f t="shared" si="38"/>
        <v>5396.9510399999999</v>
      </c>
      <c r="H1266" s="3">
        <f t="shared" si="41"/>
        <v>0.52999999999929059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4349.6400000000003</v>
      </c>
      <c r="D1278" s="2">
        <f>BILANCA!E274</f>
        <v>3273.17</v>
      </c>
      <c r="E1278" s="2">
        <v>0</v>
      </c>
      <c r="F1278" s="2">
        <v>0</v>
      </c>
      <c r="G1278" s="3">
        <f t="shared" si="38"/>
        <v>2920.1226400000005</v>
      </c>
      <c r="H1278" s="3">
        <f t="shared" si="41"/>
        <v>0.52999999999974534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4349.6400000000003</v>
      </c>
      <c r="D1292" s="2">
        <f>BILANCA!E288</f>
        <v>3273.17</v>
      </c>
      <c r="E1292" s="2">
        <v>0</v>
      </c>
      <c r="F1292" s="2">
        <v>0</v>
      </c>
      <c r="G1292" s="3">
        <f t="shared" si="48"/>
        <v>3072.6663599999997</v>
      </c>
      <c r="H1292" s="3">
        <f t="shared" si="49"/>
        <v>0.52999999999974534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6184.5</v>
      </c>
      <c r="D1305" s="2">
        <f>BILANCA!E302</f>
        <v>4579.5200000000004</v>
      </c>
      <c r="E1305" s="2">
        <v>0</v>
      </c>
      <c r="F1305" s="2">
        <v>0</v>
      </c>
      <c r="G1305" s="3">
        <f t="shared" si="38"/>
        <v>4526.3442999999997</v>
      </c>
      <c r="H1305" s="3">
        <f t="shared" si="41"/>
        <v>0.97999999999956344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1036.92</v>
      </c>
      <c r="E1306" s="2">
        <v>0</v>
      </c>
      <c r="F1306" s="2">
        <v>0</v>
      </c>
      <c r="G1306" s="3">
        <f t="shared" si="38"/>
        <v>613.85663999999997</v>
      </c>
      <c r="H1306" s="3">
        <f t="shared" si="41"/>
        <v>7.999999999992724E-2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2975.01</v>
      </c>
      <c r="D1311" s="2">
        <f>BILANCA!E308</f>
        <v>401.87</v>
      </c>
      <c r="E1311" s="2">
        <v>0</v>
      </c>
      <c r="F1311" s="2">
        <v>0</v>
      </c>
      <c r="G1311" s="3">
        <f t="shared" si="52"/>
        <v>1137.4037499999999</v>
      </c>
      <c r="H1311" s="3">
        <f t="shared" si="41"/>
        <v>0.14000000000021373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396.92</v>
      </c>
      <c r="E1338" s="2">
        <v>0</v>
      </c>
      <c r="F1338" s="2">
        <v>0</v>
      </c>
      <c r="G1338" s="3">
        <f t="shared" si="52"/>
        <v>260.37952000000001</v>
      </c>
      <c r="H1338" s="3">
        <f t="shared" si="41"/>
        <v>7.9999999999984084E-2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5271.04</v>
      </c>
      <c r="D1339" s="2">
        <f>BILANCA!E336</f>
        <v>9229.56</v>
      </c>
      <c r="E1339" s="2">
        <v>0</v>
      </c>
      <c r="F1339" s="2">
        <v>0</v>
      </c>
      <c r="G1339" s="3">
        <f t="shared" si="52"/>
        <v>7807.22264</v>
      </c>
      <c r="H1339" s="3">
        <f t="shared" si="41"/>
        <v>0.48000000000047294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67006.710000000006</v>
      </c>
      <c r="D1340" s="2">
        <f>BILANCA!E337</f>
        <v>84752.67</v>
      </c>
      <c r="E1340" s="2">
        <v>0</v>
      </c>
      <c r="F1340" s="2">
        <v>0</v>
      </c>
      <c r="G1340" s="3">
        <f t="shared" si="52"/>
        <v>78048.976500000004</v>
      </c>
      <c r="H1340" s="3">
        <f t="shared" si="41"/>
        <v>0.61999999999534339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632029.41</v>
      </c>
      <c r="D1510" s="2">
        <f>'RAS-funkcijski'!E114</f>
        <v>1041961.49</v>
      </c>
      <c r="E1510" s="2">
        <v>0</v>
      </c>
      <c r="F1510" s="2">
        <v>0</v>
      </c>
      <c r="G1510" s="3">
        <f t="shared" si="52"/>
        <v>298754.76290000003</v>
      </c>
      <c r="H1510" s="3">
        <f t="shared" si="63"/>
        <v>0.90000000002328306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600461.56000000006</v>
      </c>
      <c r="D1511" s="2">
        <f>'RAS-funkcijski'!E115</f>
        <v>1001669.07</v>
      </c>
      <c r="E1511" s="2">
        <v>0</v>
      </c>
      <c r="F1511" s="2">
        <v>0</v>
      </c>
      <c r="G1511" s="3">
        <f t="shared" si="52"/>
        <v>289021.76670000004</v>
      </c>
      <c r="H1511" s="3">
        <f t="shared" si="63"/>
        <v>0.5099999998928979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600461.56000000006</v>
      </c>
      <c r="D1512" s="2">
        <f>'RAS-funkcijski'!E116</f>
        <v>1001669.07</v>
      </c>
      <c r="E1512" s="2">
        <v>0</v>
      </c>
      <c r="F1512" s="2">
        <v>0</v>
      </c>
      <c r="G1512" s="3">
        <f t="shared" si="52"/>
        <v>291625.56640000001</v>
      </c>
      <c r="H1512" s="3">
        <f t="shared" si="63"/>
        <v>0.5099999998928979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31567.85</v>
      </c>
      <c r="D1522" s="2">
        <f>'RAS-funkcijski'!E126</f>
        <v>40292.42</v>
      </c>
      <c r="E1522" s="2">
        <v>0</v>
      </c>
      <c r="F1522" s="2">
        <v>0</v>
      </c>
      <c r="G1522" s="3">
        <f t="shared" si="52"/>
        <v>13682.62818</v>
      </c>
      <c r="H1522" s="3">
        <f t="shared" si="63"/>
        <v>0.56999999999970896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632029.41</v>
      </c>
      <c r="D1537" s="14">
        <f>'RAS-funkcijski'!E141</f>
        <v>1041961.49</v>
      </c>
      <c r="E1537" s="14">
        <v>0</v>
      </c>
      <c r="F1537" s="14">
        <v>0</v>
      </c>
      <c r="G1537" s="15">
        <f t="shared" si="52"/>
        <v>372085.47743000003</v>
      </c>
      <c r="H1537" s="15">
        <f t="shared" si="63"/>
        <v>0.90000000002328306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26811.61</v>
      </c>
      <c r="D1538" s="7">
        <f>'P-VRIO'!E5</f>
        <v>0</v>
      </c>
      <c r="E1538" s="7">
        <v>0</v>
      </c>
      <c r="F1538" s="7">
        <v>0</v>
      </c>
      <c r="G1538" s="8">
        <f t="shared" si="52"/>
        <v>26.811610000000002</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26811.61</v>
      </c>
      <c r="D1555" s="2">
        <f>'P-VRIO'!E22</f>
        <v>0</v>
      </c>
      <c r="E1555" s="2">
        <v>0</v>
      </c>
      <c r="F1555" s="2">
        <v>0</v>
      </c>
      <c r="G1555" s="3">
        <f t="shared" si="52"/>
        <v>482.60897999999997</v>
      </c>
      <c r="H1555" s="3">
        <f t="shared" si="63"/>
        <v>0.38999999999941792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26811.61</v>
      </c>
      <c r="D1556" s="2">
        <f>'P-VRIO'!E23</f>
        <v>0</v>
      </c>
      <c r="E1556" s="2">
        <v>0</v>
      </c>
      <c r="F1556" s="2">
        <v>0</v>
      </c>
      <c r="G1556" s="3">
        <f t="shared" si="52"/>
        <v>509.42059</v>
      </c>
      <c r="H1556" s="3">
        <f t="shared" si="63"/>
        <v>0.38999999999941792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26811.61</v>
      </c>
      <c r="D1558" s="2">
        <f>'P-VRIO'!E25</f>
        <v>0</v>
      </c>
      <c r="E1558" s="2">
        <v>0</v>
      </c>
      <c r="F1558" s="2">
        <v>0</v>
      </c>
      <c r="G1558" s="3">
        <f t="shared" si="52"/>
        <v>563.04381000000001</v>
      </c>
      <c r="H1558" s="3">
        <f t="shared" si="63"/>
        <v>0.38999999999941792</v>
      </c>
      <c r="I1558" s="11">
        <f t="shared" si="66"/>
        <v>219.58708589967227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72277.75</v>
      </c>
      <c r="D1582" s="7"/>
      <c r="E1582" s="7">
        <v>0</v>
      </c>
      <c r="F1582" s="7">
        <v>0</v>
      </c>
      <c r="G1582" s="8">
        <f t="shared" ref="G1582:G1686" si="70">B1582/1000*C1582</f>
        <v>72.277749999999997</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983284.28999999992</v>
      </c>
      <c r="D1583" s="2">
        <v>0</v>
      </c>
      <c r="E1583" s="2">
        <v>0</v>
      </c>
      <c r="F1583" s="2">
        <v>0</v>
      </c>
      <c r="G1583" s="3">
        <f t="shared" si="70"/>
        <v>1966.5685799999999</v>
      </c>
      <c r="H1583" s="3">
        <f t="shared" si="71"/>
        <v>0.28999999992083758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978550.2</v>
      </c>
      <c r="D1585" s="2">
        <v>0</v>
      </c>
      <c r="E1585" s="2">
        <v>0</v>
      </c>
      <c r="F1585" s="2">
        <v>0</v>
      </c>
      <c r="G1585" s="3">
        <f t="shared" si="70"/>
        <v>3914.2008000000001</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822112.32</v>
      </c>
      <c r="D1586" s="2">
        <v>0</v>
      </c>
      <c r="E1586" s="2">
        <v>0</v>
      </c>
      <c r="F1586" s="2">
        <v>0</v>
      </c>
      <c r="G1586" s="3">
        <f t="shared" si="70"/>
        <v>4110.5616</v>
      </c>
      <c r="H1586" s="3">
        <f t="shared" si="71"/>
        <v>0.31999999994877726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156241.46</v>
      </c>
      <c r="D1587" s="2">
        <v>0</v>
      </c>
      <c r="E1587" s="2">
        <v>0</v>
      </c>
      <c r="F1587" s="2">
        <v>0</v>
      </c>
      <c r="G1587" s="3">
        <f t="shared" si="70"/>
        <v>937.44875999999999</v>
      </c>
      <c r="H1587" s="3">
        <f t="shared" si="71"/>
        <v>0.45999999999185093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196.42</v>
      </c>
      <c r="D1588" s="2">
        <v>0</v>
      </c>
      <c r="E1588" s="2">
        <v>0</v>
      </c>
      <c r="F1588" s="2">
        <v>0</v>
      </c>
      <c r="G1588" s="3">
        <f t="shared" si="70"/>
        <v>1.3749400000000001</v>
      </c>
      <c r="H1588" s="3">
        <f t="shared" si="71"/>
        <v>0.41999999999998749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4734.09</v>
      </c>
      <c r="D1594" s="2">
        <v>0</v>
      </c>
      <c r="E1594" s="2">
        <v>0</v>
      </c>
      <c r="F1594" s="2">
        <v>0</v>
      </c>
      <c r="G1594" s="3">
        <f t="shared" si="70"/>
        <v>61.543169999999996</v>
      </c>
      <c r="H1594" s="3">
        <f t="shared" si="71"/>
        <v>9.0000000000145519E-2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961579.81</v>
      </c>
      <c r="D1602" s="2">
        <v>0</v>
      </c>
      <c r="E1602" s="2">
        <v>0</v>
      </c>
      <c r="F1602" s="2">
        <v>0</v>
      </c>
      <c r="G1602" s="3">
        <f t="shared" si="70"/>
        <v>20193.176010000003</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956845.72000000009</v>
      </c>
      <c r="D1604" s="2">
        <v>0</v>
      </c>
      <c r="E1604" s="2">
        <v>0</v>
      </c>
      <c r="F1604" s="2">
        <v>0</v>
      </c>
      <c r="G1604" s="3">
        <f t="shared" si="70"/>
        <v>22007.451560000001</v>
      </c>
      <c r="H1604" s="3">
        <f t="shared" si="71"/>
        <v>0.27999999991152436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803704.68</v>
      </c>
      <c r="D1605" s="2">
        <v>0</v>
      </c>
      <c r="E1605" s="2">
        <v>0</v>
      </c>
      <c r="F1605" s="2">
        <v>0</v>
      </c>
      <c r="G1605" s="3">
        <f t="shared" si="70"/>
        <v>19288.912320000003</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152972.54</v>
      </c>
      <c r="D1606" s="2">
        <v>0</v>
      </c>
      <c r="E1606" s="2">
        <v>0</v>
      </c>
      <c r="F1606" s="2">
        <v>0</v>
      </c>
      <c r="G1606" s="3">
        <f t="shared" si="70"/>
        <v>3824.3135000000002</v>
      </c>
      <c r="H1606" s="3">
        <f t="shared" si="71"/>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168.5</v>
      </c>
      <c r="D1607" s="2">
        <v>0</v>
      </c>
      <c r="E1607" s="2">
        <v>0</v>
      </c>
      <c r="F1607" s="2">
        <v>0</v>
      </c>
      <c r="G1607" s="3">
        <f t="shared" si="70"/>
        <v>4.3810000000000002</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4734.09</v>
      </c>
      <c r="D1613" s="2">
        <v>0</v>
      </c>
      <c r="E1613" s="2">
        <v>0</v>
      </c>
      <c r="F1613" s="2">
        <v>0</v>
      </c>
      <c r="G1613" s="3">
        <f t="shared" si="70"/>
        <v>151.49088</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93982.229999999981</v>
      </c>
      <c r="D1621" s="2">
        <v>0</v>
      </c>
      <c r="E1621" s="2">
        <v>0</v>
      </c>
      <c r="F1621" s="2">
        <v>0</v>
      </c>
      <c r="G1621" s="3">
        <f t="shared" si="70"/>
        <v>3759.2891999999993</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9229.56</v>
      </c>
      <c r="D1622" s="2">
        <v>0</v>
      </c>
      <c r="E1622" s="2">
        <v>0</v>
      </c>
      <c r="F1622" s="2">
        <v>0</v>
      </c>
      <c r="G1622" s="3">
        <f t="shared" si="70"/>
        <v>378.41196000000002</v>
      </c>
      <c r="H1622" s="3">
        <f t="shared" si="71"/>
        <v>0.44000000000050932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9229.56</v>
      </c>
      <c r="D1628" s="2">
        <v>0</v>
      </c>
      <c r="E1628" s="2">
        <v>0</v>
      </c>
      <c r="F1628" s="2">
        <v>0</v>
      </c>
      <c r="G1628" s="3">
        <f t="shared" si="70"/>
        <v>433.78931999999998</v>
      </c>
      <c r="H1628" s="3">
        <f t="shared" si="71"/>
        <v>0.44000000000050932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9223.1</v>
      </c>
      <c r="D1634" s="2">
        <v>0</v>
      </c>
      <c r="E1634" s="2">
        <v>0</v>
      </c>
      <c r="F1634" s="2">
        <v>0</v>
      </c>
      <c r="G1634" s="3">
        <f t="shared" si="70"/>
        <v>488.82429999999999</v>
      </c>
      <c r="H1634" s="3">
        <f t="shared" si="71"/>
        <v>0.1000000000003638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9223.1</v>
      </c>
      <c r="D1635" s="2">
        <v>0</v>
      </c>
      <c r="E1635" s="2">
        <v>0</v>
      </c>
      <c r="F1635" s="2">
        <v>0</v>
      </c>
      <c r="G1635" s="3">
        <f t="shared" si="70"/>
        <v>498.04740000000004</v>
      </c>
      <c r="H1635" s="3">
        <f t="shared" si="71"/>
        <v>0.1000000000003638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6.46</v>
      </c>
      <c r="D1639" s="2">
        <v>0</v>
      </c>
      <c r="E1639" s="2">
        <v>0</v>
      </c>
      <c r="F1639" s="2">
        <v>0</v>
      </c>
      <c r="G1639" s="3">
        <f t="shared" si="70"/>
        <v>0.37468000000000001</v>
      </c>
      <c r="H1639" s="3">
        <f t="shared" si="71"/>
        <v>0.45999999999999996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6.46</v>
      </c>
      <c r="D1640" s="2">
        <v>0</v>
      </c>
      <c r="E1640" s="2">
        <v>0</v>
      </c>
      <c r="F1640" s="2">
        <v>0</v>
      </c>
      <c r="G1640" s="3">
        <f t="shared" si="70"/>
        <v>0.38113999999999998</v>
      </c>
      <c r="H1640" s="3">
        <f t="shared" si="71"/>
        <v>0.45999999999999996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84752.67</v>
      </c>
      <c r="D1681" s="2">
        <v>0</v>
      </c>
      <c r="E1681" s="2">
        <v>0</v>
      </c>
      <c r="F1681" s="2">
        <v>0</v>
      </c>
      <c r="G1681" s="3">
        <f t="shared" si="70"/>
        <v>8475.2669999999998</v>
      </c>
      <c r="H1681" s="3">
        <f t="shared" si="71"/>
        <v>0.33000000000174623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84752.67</v>
      </c>
      <c r="D1683" s="2">
        <v>0</v>
      </c>
      <c r="E1683" s="2">
        <v>0</v>
      </c>
      <c r="F1683" s="2">
        <v>0</v>
      </c>
      <c r="G1683" s="3">
        <f t="shared" si="70"/>
        <v>8644.7723399999995</v>
      </c>
      <c r="H1683" s="3">
        <f t="shared" si="7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31309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633056.84</v>
      </c>
      <c r="I17" s="275">
        <f>'PR-RAS'!E6</f>
        <v>960457.52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628158.18999999994</v>
      </c>
      <c r="I18" s="275">
        <f>'PR-RAS'!E152</f>
        <v>1037227.4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9248.7199999999484</v>
      </c>
      <c r="I20" s="275">
        <f>'PR-RAS'!E650</f>
        <v>90752.689999999973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148557.26</v>
      </c>
      <c r="I22" s="275">
        <f>BILANCA!E7</f>
        <v>141131.86999999994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66894.27</v>
      </c>
      <c r="I23" s="275">
        <f>BILANCA!E69</f>
        <v>6018.31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72277.750000000015</v>
      </c>
      <c r="I24" s="275">
        <f>BILANCA!E177</f>
        <v>93982.23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143173.78</v>
      </c>
      <c r="I25" s="275">
        <f>BILANCA!E251</f>
        <v>53167.95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632029.41</v>
      </c>
      <c r="I30" s="275">
        <f>'RAS-funkcijski'!E114</f>
        <v>1041961.49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632029.41</v>
      </c>
      <c r="I31" s="275">
        <f>'RAS-funkcijski'!E141</f>
        <v>1041961.49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26811.61</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26811.61</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72277.75</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93982.229999999981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9229.56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84752.67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I306" sqref="I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633056.84</v>
      </c>
      <c r="E6" s="60">
        <f>E7+E43+E49+E82+E106+E125+E134+E140</f>
        <v>960457.52</v>
      </c>
      <c r="F6" s="45">
        <f t="shared" ref="F6:F132" si="0">IF(D6&lt;&gt;0,IF(E6/D6&gt;=100,"&gt;&gt;100",E6/D6*100),"-")</f>
        <v>151.71742240396614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1366.4</v>
      </c>
      <c r="E49" s="60">
        <f>E50+E53+E58+E61+E64+E68+E71+E74+E77</f>
        <v>2834.2</v>
      </c>
      <c r="F49" s="45">
        <f t="shared" si="0"/>
        <v>207.42096018735361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1366.4</v>
      </c>
      <c r="E68" s="60">
        <f t="shared" si="11"/>
        <v>2834.2</v>
      </c>
      <c r="F68" s="45">
        <f t="shared" si="0"/>
        <v>207.42096018735361</v>
      </c>
    </row>
    <row r="69" spans="1:6" ht="12.75" customHeight="1" x14ac:dyDescent="0.2">
      <c r="A69" s="63" t="s">
        <v>141</v>
      </c>
      <c r="B69" s="64" t="s">
        <v>142</v>
      </c>
      <c r="C69" s="247" t="s">
        <v>141</v>
      </c>
      <c r="D69" s="194">
        <v>1366.4</v>
      </c>
      <c r="E69" s="194">
        <v>2834.2</v>
      </c>
      <c r="F69" s="45">
        <f t="shared" si="0"/>
        <v>207.42096018735361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182809.73</v>
      </c>
      <c r="E106" s="60">
        <f>E107+E112+E120+E124</f>
        <v>231266.57</v>
      </c>
      <c r="F106" s="45">
        <f t="shared" si="0"/>
        <v>126.50670727427911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182809.73</v>
      </c>
      <c r="E112" s="60">
        <f t="shared" si="20"/>
        <v>231266.57</v>
      </c>
      <c r="F112" s="45">
        <f t="shared" si="0"/>
        <v>126.50670727427911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182809.73</v>
      </c>
      <c r="E117" s="194">
        <v>231266.57</v>
      </c>
      <c r="F117" s="45">
        <f t="shared" si="0"/>
        <v>126.50670727427911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1331.54</v>
      </c>
      <c r="E125" s="60">
        <f t="shared" si="22"/>
        <v>210</v>
      </c>
      <c r="F125" s="45">
        <f t="shared" si="0"/>
        <v>15.771212280517297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1331.54</v>
      </c>
      <c r="E129" s="60">
        <f t="shared" si="24"/>
        <v>210</v>
      </c>
      <c r="F129" s="45">
        <f t="shared" si="0"/>
        <v>15.771212280517297</v>
      </c>
    </row>
    <row r="130" spans="1:6" ht="12.75" customHeight="1" x14ac:dyDescent="0.2">
      <c r="A130" s="63">
        <v>6631</v>
      </c>
      <c r="B130" s="65" t="s">
        <v>263</v>
      </c>
      <c r="C130" s="247" t="s">
        <v>264</v>
      </c>
      <c r="D130" s="194">
        <v>1331.54</v>
      </c>
      <c r="E130" s="194">
        <v>210</v>
      </c>
      <c r="F130" s="45">
        <f t="shared" si="0"/>
        <v>15.771212280517297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447537.17</v>
      </c>
      <c r="E134" s="60">
        <f t="shared" si="25"/>
        <v>726146.75</v>
      </c>
      <c r="F134" s="45">
        <f t="shared" ref="F134:F229" si="26">IF(D134&lt;&gt;0,IF(E134/D134&gt;=100,"&gt;&gt;100",E134/D134*100),"-")</f>
        <v>162.25395311857559</v>
      </c>
    </row>
    <row r="135" spans="1:6" ht="24" x14ac:dyDescent="0.2">
      <c r="A135" s="63">
        <v>671</v>
      </c>
      <c r="B135" s="182" t="s">
        <v>273</v>
      </c>
      <c r="C135" s="247" t="s">
        <v>274</v>
      </c>
      <c r="D135" s="60">
        <f t="shared" ref="D135:E135" si="27">SUM(D136:D138)</f>
        <v>447537.17</v>
      </c>
      <c r="E135" s="60">
        <f t="shared" si="27"/>
        <v>726146.75</v>
      </c>
      <c r="F135" s="45">
        <f t="shared" si="26"/>
        <v>162.25395311857559</v>
      </c>
    </row>
    <row r="136" spans="1:6" ht="12.75" customHeight="1" x14ac:dyDescent="0.2">
      <c r="A136" s="63">
        <v>6711</v>
      </c>
      <c r="B136" s="65" t="s">
        <v>275</v>
      </c>
      <c r="C136" s="247" t="s">
        <v>276</v>
      </c>
      <c r="D136" s="194">
        <v>447537.17</v>
      </c>
      <c r="E136" s="194">
        <v>726146.75</v>
      </c>
      <c r="F136" s="45">
        <f t="shared" si="26"/>
        <v>162.25395311857559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12</v>
      </c>
      <c r="E151" s="194"/>
      <c r="F151" s="45">
        <f t="shared" si="26"/>
        <v>0</v>
      </c>
    </row>
    <row r="152" spans="1:6" ht="12.75" customHeight="1" x14ac:dyDescent="0.2">
      <c r="A152" s="63">
        <v>3</v>
      </c>
      <c r="B152" s="64" t="s">
        <v>307</v>
      </c>
      <c r="C152" s="247" t="s">
        <v>13</v>
      </c>
      <c r="D152" s="60">
        <f>D153+D164+D202+D221+D230+D262+D273</f>
        <v>628158.18999999994</v>
      </c>
      <c r="E152" s="60">
        <f>E153+E164+E202+E221+E230+E262+E273</f>
        <v>1037227.4</v>
      </c>
      <c r="F152" s="45">
        <f t="shared" si="26"/>
        <v>165.12200533435694</v>
      </c>
    </row>
    <row r="153" spans="1:6" ht="12.75" customHeight="1" x14ac:dyDescent="0.2">
      <c r="A153" s="63">
        <v>31</v>
      </c>
      <c r="B153" s="64" t="s">
        <v>308</v>
      </c>
      <c r="C153" s="247" t="s">
        <v>309</v>
      </c>
      <c r="D153" s="60">
        <f t="shared" ref="D153:E153" si="30">D154+D159+D160</f>
        <v>495855.5</v>
      </c>
      <c r="E153" s="60">
        <f t="shared" si="30"/>
        <v>877347.02</v>
      </c>
      <c r="F153" s="45">
        <f t="shared" si="26"/>
        <v>176.93602672552791</v>
      </c>
    </row>
    <row r="154" spans="1:6" ht="12.75" customHeight="1" x14ac:dyDescent="0.2">
      <c r="A154" s="63">
        <v>311</v>
      </c>
      <c r="B154" s="64" t="s">
        <v>310</v>
      </c>
      <c r="C154" s="247" t="s">
        <v>311</v>
      </c>
      <c r="D154" s="60">
        <f t="shared" ref="D154:E154" si="31">SUM(D155:D158)</f>
        <v>395396.15</v>
      </c>
      <c r="E154" s="60">
        <f t="shared" si="31"/>
        <v>706793.39</v>
      </c>
      <c r="F154" s="45">
        <f t="shared" si="26"/>
        <v>178.75575925562248</v>
      </c>
    </row>
    <row r="155" spans="1:6" ht="12.75" customHeight="1" x14ac:dyDescent="0.2">
      <c r="A155" s="63">
        <v>3111</v>
      </c>
      <c r="B155" s="64" t="s">
        <v>312</v>
      </c>
      <c r="C155" s="247" t="s">
        <v>313</v>
      </c>
      <c r="D155" s="194">
        <v>395396.15</v>
      </c>
      <c r="E155" s="194">
        <v>705660.09</v>
      </c>
      <c r="F155" s="45">
        <f t="shared" si="26"/>
        <v>178.46913532162617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1133.3</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41575.25</v>
      </c>
      <c r="E159" s="194">
        <v>66476.41</v>
      </c>
      <c r="F159" s="45">
        <f t="shared" si="26"/>
        <v>159.89419185693413</v>
      </c>
    </row>
    <row r="160" spans="1:6" ht="12.75" customHeight="1" x14ac:dyDescent="0.2">
      <c r="A160" s="63">
        <v>313</v>
      </c>
      <c r="B160" s="65" t="s">
        <v>322</v>
      </c>
      <c r="C160" s="247" t="s">
        <v>323</v>
      </c>
      <c r="D160" s="60">
        <f t="shared" ref="D160:E160" si="32">SUM(D161:D163)</f>
        <v>58884.1</v>
      </c>
      <c r="E160" s="60">
        <f t="shared" si="32"/>
        <v>104077.22</v>
      </c>
      <c r="F160" s="45">
        <f t="shared" si="26"/>
        <v>176.7492752712532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58884.1</v>
      </c>
      <c r="E162" s="194">
        <v>104077.22</v>
      </c>
      <c r="F162" s="45">
        <f t="shared" si="26"/>
        <v>176.7492752712532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130943.7</v>
      </c>
      <c r="E164" s="60">
        <f>E165+E170+E178+E188+E189+E194</f>
        <v>158106.04</v>
      </c>
      <c r="F164" s="45">
        <f t="shared" si="26"/>
        <v>120.74352565262782</v>
      </c>
    </row>
    <row r="165" spans="1:6" ht="12.75" customHeight="1" x14ac:dyDescent="0.2">
      <c r="A165" s="63">
        <v>321</v>
      </c>
      <c r="B165" s="64" t="s">
        <v>332</v>
      </c>
      <c r="C165" s="247" t="s">
        <v>333</v>
      </c>
      <c r="D165" s="60">
        <f t="shared" ref="D165:E165" si="33">SUM(D166:D169)</f>
        <v>25409.21</v>
      </c>
      <c r="E165" s="60">
        <f t="shared" si="33"/>
        <v>32967.919999999998</v>
      </c>
      <c r="F165" s="45">
        <f t="shared" si="26"/>
        <v>129.74791424054507</v>
      </c>
    </row>
    <row r="166" spans="1:6" ht="12.75" customHeight="1" x14ac:dyDescent="0.2">
      <c r="A166" s="63">
        <v>3211</v>
      </c>
      <c r="B166" s="64" t="s">
        <v>334</v>
      </c>
      <c r="C166" s="247" t="s">
        <v>335</v>
      </c>
      <c r="D166" s="194">
        <v>3406.74</v>
      </c>
      <c r="E166" s="194">
        <v>2517.8000000000002</v>
      </c>
      <c r="F166" s="45">
        <f t="shared" si="26"/>
        <v>73.906432542548018</v>
      </c>
    </row>
    <row r="167" spans="1:6" ht="12.75" customHeight="1" x14ac:dyDescent="0.2">
      <c r="A167" s="63">
        <v>3212</v>
      </c>
      <c r="B167" s="64" t="s">
        <v>336</v>
      </c>
      <c r="C167" s="247" t="s">
        <v>337</v>
      </c>
      <c r="D167" s="194">
        <v>19250.22</v>
      </c>
      <c r="E167" s="194">
        <v>26740.35</v>
      </c>
      <c r="F167" s="45">
        <f t="shared" si="26"/>
        <v>138.90932155580558</v>
      </c>
    </row>
    <row r="168" spans="1:6" ht="12.75" customHeight="1" x14ac:dyDescent="0.2">
      <c r="A168" s="63">
        <v>3213</v>
      </c>
      <c r="B168" s="64" t="s">
        <v>338</v>
      </c>
      <c r="C168" s="247" t="s">
        <v>339</v>
      </c>
      <c r="D168" s="194">
        <v>2614.25</v>
      </c>
      <c r="E168" s="194">
        <v>3632.27</v>
      </c>
      <c r="F168" s="45">
        <f t="shared" si="26"/>
        <v>138.94118772114373</v>
      </c>
    </row>
    <row r="169" spans="1:6" ht="12.75" customHeight="1" x14ac:dyDescent="0.2">
      <c r="A169" s="63">
        <v>3214</v>
      </c>
      <c r="B169" s="64" t="s">
        <v>340</v>
      </c>
      <c r="C169" s="247" t="s">
        <v>341</v>
      </c>
      <c r="D169" s="194">
        <v>138</v>
      </c>
      <c r="E169" s="194">
        <v>77.5</v>
      </c>
      <c r="F169" s="45">
        <f t="shared" si="26"/>
        <v>56.159420289855078</v>
      </c>
    </row>
    <row r="170" spans="1:6" ht="12.75" customHeight="1" x14ac:dyDescent="0.2">
      <c r="A170" s="63">
        <v>322</v>
      </c>
      <c r="B170" s="64" t="s">
        <v>342</v>
      </c>
      <c r="C170" s="247" t="s">
        <v>343</v>
      </c>
      <c r="D170" s="60">
        <f t="shared" ref="D170:E170" si="34">SUM(D171:D177)</f>
        <v>78364.820000000007</v>
      </c>
      <c r="E170" s="60">
        <f t="shared" si="34"/>
        <v>93235.949999999983</v>
      </c>
      <c r="F170" s="45">
        <f t="shared" si="26"/>
        <v>118.97679341316673</v>
      </c>
    </row>
    <row r="171" spans="1:6" ht="12.75" customHeight="1" x14ac:dyDescent="0.2">
      <c r="A171" s="63">
        <v>3221</v>
      </c>
      <c r="B171" s="64" t="s">
        <v>344</v>
      </c>
      <c r="C171" s="247" t="s">
        <v>345</v>
      </c>
      <c r="D171" s="194">
        <v>8355.08</v>
      </c>
      <c r="E171" s="194">
        <v>10090.77</v>
      </c>
      <c r="F171" s="45">
        <f t="shared" si="26"/>
        <v>120.77406799216766</v>
      </c>
    </row>
    <row r="172" spans="1:6" ht="12.75" customHeight="1" x14ac:dyDescent="0.2">
      <c r="A172" s="63">
        <v>3222</v>
      </c>
      <c r="B172" s="64" t="s">
        <v>346</v>
      </c>
      <c r="C172" s="247" t="s">
        <v>347</v>
      </c>
      <c r="D172" s="194">
        <v>36972.75</v>
      </c>
      <c r="E172" s="194">
        <v>45141.88</v>
      </c>
      <c r="F172" s="45">
        <f t="shared" si="26"/>
        <v>122.0950024004165</v>
      </c>
    </row>
    <row r="173" spans="1:6" ht="12.75" customHeight="1" x14ac:dyDescent="0.2">
      <c r="A173" s="63">
        <v>3223</v>
      </c>
      <c r="B173" s="65" t="s">
        <v>348</v>
      </c>
      <c r="C173" s="247" t="s">
        <v>349</v>
      </c>
      <c r="D173" s="194">
        <v>27490.93</v>
      </c>
      <c r="E173" s="194">
        <v>32440.59</v>
      </c>
      <c r="F173" s="45">
        <f t="shared" si="26"/>
        <v>118.00470191441323</v>
      </c>
    </row>
    <row r="174" spans="1:6" ht="12.75" customHeight="1" x14ac:dyDescent="0.2">
      <c r="A174" s="63">
        <v>3224</v>
      </c>
      <c r="B174" s="65" t="s">
        <v>350</v>
      </c>
      <c r="C174" s="247" t="s">
        <v>351</v>
      </c>
      <c r="D174" s="194">
        <v>851.04</v>
      </c>
      <c r="E174" s="194">
        <v>859.14</v>
      </c>
      <c r="F174" s="45">
        <f t="shared" si="26"/>
        <v>100.95177664974619</v>
      </c>
    </row>
    <row r="175" spans="1:6" ht="12.75" customHeight="1" x14ac:dyDescent="0.2">
      <c r="A175" s="63">
        <v>3225</v>
      </c>
      <c r="B175" s="65" t="s">
        <v>352</v>
      </c>
      <c r="C175" s="247" t="s">
        <v>353</v>
      </c>
      <c r="D175" s="194">
        <v>3286.38</v>
      </c>
      <c r="E175" s="194">
        <v>4199.57</v>
      </c>
      <c r="F175" s="45">
        <f t="shared" si="26"/>
        <v>127.78710922047966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1408.64</v>
      </c>
      <c r="E177" s="194">
        <v>504</v>
      </c>
      <c r="F177" s="45">
        <f t="shared" si="26"/>
        <v>35.779191276692416</v>
      </c>
    </row>
    <row r="178" spans="1:6" ht="12.75" customHeight="1" x14ac:dyDescent="0.2">
      <c r="A178" s="63">
        <v>323</v>
      </c>
      <c r="B178" s="65" t="s">
        <v>358</v>
      </c>
      <c r="C178" s="247" t="s">
        <v>359</v>
      </c>
      <c r="D178" s="60">
        <f t="shared" ref="D178:E178" si="35">SUM(D179:D187)</f>
        <v>19844.84</v>
      </c>
      <c r="E178" s="60">
        <f t="shared" si="35"/>
        <v>25550.030000000002</v>
      </c>
      <c r="F178" s="45">
        <f t="shared" si="26"/>
        <v>128.74898462270295</v>
      </c>
    </row>
    <row r="179" spans="1:6" ht="12.75" customHeight="1" x14ac:dyDescent="0.2">
      <c r="A179" s="63">
        <v>3231</v>
      </c>
      <c r="B179" s="65" t="s">
        <v>360</v>
      </c>
      <c r="C179" s="247" t="s">
        <v>361</v>
      </c>
      <c r="D179" s="194">
        <v>1251.17</v>
      </c>
      <c r="E179" s="194">
        <v>1325.28</v>
      </c>
      <c r="F179" s="45">
        <f t="shared" si="26"/>
        <v>105.92325583254075</v>
      </c>
    </row>
    <row r="180" spans="1:6" ht="12.75" customHeight="1" x14ac:dyDescent="0.2">
      <c r="A180" s="63">
        <v>3232</v>
      </c>
      <c r="B180" s="65" t="s">
        <v>362</v>
      </c>
      <c r="C180" s="247" t="s">
        <v>363</v>
      </c>
      <c r="D180" s="194">
        <v>8657.75</v>
      </c>
      <c r="E180" s="194">
        <v>7820.35</v>
      </c>
      <c r="F180" s="45">
        <f t="shared" si="26"/>
        <v>90.327741041263607</v>
      </c>
    </row>
    <row r="181" spans="1:6" ht="12.75" customHeight="1" x14ac:dyDescent="0.2">
      <c r="A181" s="63">
        <v>3233</v>
      </c>
      <c r="B181" s="65" t="s">
        <v>364</v>
      </c>
      <c r="C181" s="247" t="s">
        <v>365</v>
      </c>
      <c r="D181" s="194">
        <v>350</v>
      </c>
      <c r="E181" s="194">
        <v>1335.75</v>
      </c>
      <c r="F181" s="45">
        <f t="shared" si="26"/>
        <v>381.64285714285711</v>
      </c>
    </row>
    <row r="182" spans="1:6" ht="12.75" customHeight="1" x14ac:dyDescent="0.2">
      <c r="A182" s="63">
        <v>3234</v>
      </c>
      <c r="B182" s="65" t="s">
        <v>366</v>
      </c>
      <c r="C182" s="247" t="s">
        <v>367</v>
      </c>
      <c r="D182" s="194">
        <v>2902.5</v>
      </c>
      <c r="E182" s="194">
        <v>6688.91</v>
      </c>
      <c r="F182" s="45">
        <f t="shared" si="26"/>
        <v>230.45340223944874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1316.12</v>
      </c>
      <c r="E184" s="194">
        <v>1512.12</v>
      </c>
      <c r="F184" s="45">
        <f t="shared" si="26"/>
        <v>114.89225906452299</v>
      </c>
    </row>
    <row r="185" spans="1:6" ht="12.75" customHeight="1" x14ac:dyDescent="0.2">
      <c r="A185" s="63">
        <v>3237</v>
      </c>
      <c r="B185" s="64" t="s">
        <v>372</v>
      </c>
      <c r="C185" s="247" t="s">
        <v>373</v>
      </c>
      <c r="D185" s="194">
        <v>953.72</v>
      </c>
      <c r="E185" s="194">
        <v>981.9</v>
      </c>
      <c r="F185" s="45">
        <f t="shared" si="26"/>
        <v>102.95474562764753</v>
      </c>
    </row>
    <row r="186" spans="1:6" ht="12.75" customHeight="1" x14ac:dyDescent="0.2">
      <c r="A186" s="63">
        <v>3238</v>
      </c>
      <c r="B186" s="64" t="s">
        <v>374</v>
      </c>
      <c r="C186" s="247" t="s">
        <v>375</v>
      </c>
      <c r="D186" s="194">
        <v>781.84</v>
      </c>
      <c r="E186" s="194">
        <v>843.04</v>
      </c>
      <c r="F186" s="45">
        <f t="shared" si="26"/>
        <v>107.82768852962241</v>
      </c>
    </row>
    <row r="187" spans="1:6" ht="12.75" customHeight="1" x14ac:dyDescent="0.2">
      <c r="A187" s="63">
        <v>3239</v>
      </c>
      <c r="B187" s="64" t="s">
        <v>376</v>
      </c>
      <c r="C187" s="247" t="s">
        <v>377</v>
      </c>
      <c r="D187" s="194">
        <v>3631.74</v>
      </c>
      <c r="E187" s="194">
        <v>5042.68</v>
      </c>
      <c r="F187" s="45">
        <f t="shared" si="26"/>
        <v>138.85024809044702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7324.83</v>
      </c>
      <c r="E194" s="60">
        <f t="shared" si="36"/>
        <v>6352.14</v>
      </c>
      <c r="F194" s="45">
        <f t="shared" si="26"/>
        <v>86.720647441647117</v>
      </c>
    </row>
    <row r="195" spans="1:6" ht="12.75" customHeight="1" x14ac:dyDescent="0.2">
      <c r="A195" s="63">
        <v>3291</v>
      </c>
      <c r="B195" s="183" t="s">
        <v>392</v>
      </c>
      <c r="C195" s="247" t="s">
        <v>393</v>
      </c>
      <c r="D195" s="194">
        <v>1710.52</v>
      </c>
      <c r="E195" s="194">
        <v>1659.17</v>
      </c>
      <c r="F195" s="45">
        <f t="shared" si="26"/>
        <v>96.997988915651391</v>
      </c>
    </row>
    <row r="196" spans="1:6" ht="12.75" customHeight="1" x14ac:dyDescent="0.2">
      <c r="A196" s="63">
        <v>3292</v>
      </c>
      <c r="B196" s="64" t="s">
        <v>394</v>
      </c>
      <c r="C196" s="247" t="s">
        <v>395</v>
      </c>
      <c r="D196" s="194">
        <v>806.75</v>
      </c>
      <c r="E196" s="194">
        <v>1032.6400000000001</v>
      </c>
      <c r="F196" s="45">
        <f t="shared" si="26"/>
        <v>128</v>
      </c>
    </row>
    <row r="197" spans="1:6" ht="12.75" customHeight="1" x14ac:dyDescent="0.2">
      <c r="A197" s="63">
        <v>3293</v>
      </c>
      <c r="B197" s="64" t="s">
        <v>396</v>
      </c>
      <c r="C197" s="247" t="s">
        <v>397</v>
      </c>
      <c r="D197" s="194">
        <v>262.61</v>
      </c>
      <c r="E197" s="194">
        <v>136.01</v>
      </c>
      <c r="F197" s="45">
        <f t="shared" si="26"/>
        <v>51.791630174022309</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812</v>
      </c>
      <c r="E199" s="194">
        <v>1682.36</v>
      </c>
      <c r="F199" s="45">
        <f t="shared" si="26"/>
        <v>207.18719211822659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3732.95</v>
      </c>
      <c r="E201" s="194">
        <v>1841.96</v>
      </c>
      <c r="F201" s="45">
        <f t="shared" si="26"/>
        <v>49.343280783294716</v>
      </c>
    </row>
    <row r="202" spans="1:6" ht="12.75" customHeight="1" x14ac:dyDescent="0.2">
      <c r="A202" s="63">
        <v>34</v>
      </c>
      <c r="B202" s="183" t="s">
        <v>406</v>
      </c>
      <c r="C202" s="247" t="s">
        <v>407</v>
      </c>
      <c r="D202" s="60">
        <f t="shared" ref="D202:E202" si="37">D203+D208+D216</f>
        <v>1358.99</v>
      </c>
      <c r="E202" s="60">
        <f t="shared" si="37"/>
        <v>1774.3400000000001</v>
      </c>
      <c r="F202" s="45">
        <f t="shared" si="26"/>
        <v>130.56313880161002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1358.99</v>
      </c>
      <c r="E216" s="60">
        <f t="shared" si="40"/>
        <v>1774.3400000000001</v>
      </c>
      <c r="F216" s="45">
        <f t="shared" si="26"/>
        <v>130.56313880161002</v>
      </c>
    </row>
    <row r="217" spans="1:6" ht="12.75" customHeight="1" x14ac:dyDescent="0.2">
      <c r="A217" s="63">
        <v>3431</v>
      </c>
      <c r="B217" s="182" t="s">
        <v>436</v>
      </c>
      <c r="C217" s="247" t="s">
        <v>437</v>
      </c>
      <c r="D217" s="194">
        <v>1187.6600000000001</v>
      </c>
      <c r="E217" s="194">
        <v>1577.92</v>
      </c>
      <c r="F217" s="45">
        <f t="shared" si="26"/>
        <v>132.85957260495428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171.33</v>
      </c>
      <c r="E219" s="194">
        <v>196.42</v>
      </c>
      <c r="F219" s="45">
        <f t="shared" si="26"/>
        <v>114.6442537792564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628158.18999999994</v>
      </c>
      <c r="E299" s="60">
        <f>E152-E297+E298</f>
        <v>1037227.4</v>
      </c>
      <c r="F299" s="45">
        <f t="shared" si="68"/>
        <v>165.12200533435694</v>
      </c>
    </row>
    <row r="300" spans="1:6" ht="12.75" customHeight="1" x14ac:dyDescent="0.2">
      <c r="A300" s="63" t="s">
        <v>582</v>
      </c>
      <c r="B300" s="64" t="s">
        <v>593</v>
      </c>
      <c r="C300" s="247" t="s">
        <v>594</v>
      </c>
      <c r="D300" s="60">
        <f>IF(D6&gt;=D299,D6-D299,0)</f>
        <v>4898.6500000000233</v>
      </c>
      <c r="E300" s="60">
        <f>IF(E6&gt;=E299,E6-E299,0)</f>
        <v>0</v>
      </c>
      <c r="F300" s="45">
        <f t="shared" si="68"/>
        <v>0</v>
      </c>
    </row>
    <row r="301" spans="1:6" ht="12.75" customHeight="1" x14ac:dyDescent="0.2">
      <c r="A301" s="63" t="s">
        <v>582</v>
      </c>
      <c r="B301" s="64" t="s">
        <v>595</v>
      </c>
      <c r="C301" s="247" t="s">
        <v>596</v>
      </c>
      <c r="D301" s="60">
        <f>IF(D299&gt;=D6,D299-D6,0)</f>
        <v>0</v>
      </c>
      <c r="E301" s="60">
        <f>IF(E299&gt;=E6,E299-E6,0)</f>
        <v>76769.88</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10276.15</v>
      </c>
      <c r="E303" s="194">
        <v>5377.5</v>
      </c>
      <c r="F303" s="45">
        <f t="shared" si="68"/>
        <v>52.329909547836493</v>
      </c>
    </row>
    <row r="304" spans="1:6" ht="12.75" customHeight="1" x14ac:dyDescent="0.2">
      <c r="A304" s="63">
        <v>96</v>
      </c>
      <c r="B304" s="220" t="s">
        <v>601</v>
      </c>
      <c r="C304" s="247" t="s">
        <v>602</v>
      </c>
      <c r="D304" s="194">
        <v>4349.6400000000003</v>
      </c>
      <c r="E304" s="194">
        <v>3273.17</v>
      </c>
      <c r="F304" s="45">
        <f t="shared" si="68"/>
        <v>75.251515067913672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3871.22</v>
      </c>
      <c r="E360" s="60">
        <f t="shared" si="86"/>
        <v>4734.09</v>
      </c>
      <c r="F360" s="45">
        <f t="shared" si="72"/>
        <v>122.28935581031304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3871.22</v>
      </c>
      <c r="E373" s="60">
        <f t="shared" si="90"/>
        <v>4734.09</v>
      </c>
      <c r="F373" s="45">
        <f t="shared" si="72"/>
        <v>122.28935581031304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3871.22</v>
      </c>
      <c r="E379" s="60">
        <f t="shared" si="92"/>
        <v>2493.25</v>
      </c>
      <c r="F379" s="45">
        <f t="shared" si="72"/>
        <v>64.404761289722629</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3871.22</v>
      </c>
      <c r="E386" s="194">
        <v>2493.25</v>
      </c>
      <c r="F386" s="45">
        <f t="shared" si="72"/>
        <v>64.404761289722629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2240.84</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2240.84</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3871.22</v>
      </c>
      <c r="E418" s="60">
        <f t="shared" si="102"/>
        <v>4734.09</v>
      </c>
      <c r="F418" s="45">
        <f t="shared" si="72"/>
        <v>122.28935581031304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3871.22</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633056.84</v>
      </c>
      <c r="E422" s="60">
        <f>E6+E308</f>
        <v>960457.52</v>
      </c>
      <c r="F422" s="45">
        <f t="shared" si="72"/>
        <v>151.71742240396614</v>
      </c>
    </row>
    <row r="423" spans="1:6" ht="12.75" customHeight="1" x14ac:dyDescent="0.2">
      <c r="A423" s="63" t="s">
        <v>582</v>
      </c>
      <c r="B423" s="64" t="s">
        <v>805</v>
      </c>
      <c r="C423" s="247" t="s">
        <v>806</v>
      </c>
      <c r="D423" s="60">
        <f t="shared" ref="D423:E423" si="103">D299+D360</f>
        <v>632029.40999999992</v>
      </c>
      <c r="E423" s="60">
        <f t="shared" si="103"/>
        <v>1041961.49</v>
      </c>
      <c r="F423" s="45">
        <f t="shared" si="72"/>
        <v>164.85965265445481</v>
      </c>
    </row>
    <row r="424" spans="1:6" ht="12.75" customHeight="1" x14ac:dyDescent="0.2">
      <c r="A424" s="63" t="s">
        <v>582</v>
      </c>
      <c r="B424" s="64" t="s">
        <v>807</v>
      </c>
      <c r="C424" s="247" t="s">
        <v>808</v>
      </c>
      <c r="D424" s="60">
        <f t="shared" ref="D424:E424" si="104">IF(D422&gt;=D423,D422-D423,0)</f>
        <v>1027.4300000000512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81503.969999999972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10276.15</v>
      </c>
      <c r="E427" s="60">
        <f t="shared" si="107"/>
        <v>9248.7199999999993</v>
      </c>
      <c r="F427" s="45">
        <f t="shared" si="72"/>
        <v>90.001800285126237</v>
      </c>
    </row>
    <row r="428" spans="1:6" ht="24" x14ac:dyDescent="0.2">
      <c r="A428" s="249" t="s">
        <v>816</v>
      </c>
      <c r="B428" s="243" t="s">
        <v>817</v>
      </c>
      <c r="C428" s="250" t="s">
        <v>818</v>
      </c>
      <c r="D428" s="81">
        <f t="shared" ref="D428:E428" si="108">D304+D421</f>
        <v>4349.6400000000003</v>
      </c>
      <c r="E428" s="81">
        <f t="shared" si="108"/>
        <v>3273.17</v>
      </c>
      <c r="F428" s="61">
        <f t="shared" si="72"/>
        <v>75.251515067913672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633056.84</v>
      </c>
      <c r="E643" s="60">
        <f>E422+E430</f>
        <v>960457.52</v>
      </c>
      <c r="F643" s="45">
        <f t="shared" si="109"/>
        <v>151.71742240396614</v>
      </c>
    </row>
    <row r="644" spans="1:6" ht="12.75" customHeight="1" x14ac:dyDescent="0.2">
      <c r="A644" s="63" t="s">
        <v>582</v>
      </c>
      <c r="B644" s="64" t="s">
        <v>1238</v>
      </c>
      <c r="C644" s="247" t="s">
        <v>1239</v>
      </c>
      <c r="D644" s="60">
        <f>D423+D535</f>
        <v>632029.40999999992</v>
      </c>
      <c r="E644" s="60">
        <f>E423+E535</f>
        <v>1041961.49</v>
      </c>
      <c r="F644" s="45">
        <f t="shared" si="109"/>
        <v>164.85965265445481</v>
      </c>
    </row>
    <row r="645" spans="1:6" ht="12.75" customHeight="1" x14ac:dyDescent="0.2">
      <c r="A645" s="63" t="s">
        <v>582</v>
      </c>
      <c r="B645" s="64" t="s">
        <v>1240</v>
      </c>
      <c r="C645" s="247" t="s">
        <v>1241</v>
      </c>
      <c r="D645" s="60">
        <f t="shared" ref="D645:E645" si="163">IF(D643&gt;=D644,D643-D644,0)</f>
        <v>1027.4300000000512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81503.969999999972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10276.15</v>
      </c>
      <c r="E648" s="60">
        <f>IF(E427-E426+E642-E641&gt;=0,E427-E426+E642-E641,0)</f>
        <v>9248.7199999999993</v>
      </c>
      <c r="F648" s="45">
        <f t="shared" si="109"/>
        <v>90.001800285126237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9248.7199999999484</v>
      </c>
      <c r="E650" s="60">
        <f t="shared" si="166"/>
        <v>90752.689999999973</v>
      </c>
      <c r="F650" s="45">
        <f t="shared" si="109"/>
        <v>981.24594538488009</v>
      </c>
    </row>
    <row r="651" spans="1:6" ht="24" x14ac:dyDescent="0.2">
      <c r="A651" s="249" t="s">
        <v>1252</v>
      </c>
      <c r="B651" s="184" t="s">
        <v>1253</v>
      </c>
      <c r="C651" s="250" t="s">
        <v>1252</v>
      </c>
      <c r="D651" s="196">
        <v>56724.51</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500.76</v>
      </c>
      <c r="E653" s="194">
        <v>898.76</v>
      </c>
      <c r="F653" s="45">
        <f t="shared" ref="F653:F740" si="167">IF(D653&lt;&gt;0,IF(E653/D653&gt;=100,"&gt;&gt;100",E653/D653*100),"-")</f>
        <v>179.47919162872435</v>
      </c>
    </row>
    <row r="654" spans="1:6" ht="12.75" customHeight="1" x14ac:dyDescent="0.2">
      <c r="A654" s="63" t="s">
        <v>1257</v>
      </c>
      <c r="B654" s="64" t="s">
        <v>1258</v>
      </c>
      <c r="C654" s="247" t="s">
        <v>1257</v>
      </c>
      <c r="D654" s="194">
        <v>641154.14</v>
      </c>
      <c r="E654" s="194">
        <v>962877.12</v>
      </c>
      <c r="F654" s="45">
        <f t="shared" si="167"/>
        <v>150.17872613284538</v>
      </c>
    </row>
    <row r="655" spans="1:6" ht="12.75" customHeight="1" x14ac:dyDescent="0.2">
      <c r="A655" s="63" t="s">
        <v>1259</v>
      </c>
      <c r="B655" s="64" t="s">
        <v>1260</v>
      </c>
      <c r="C655" s="247" t="s">
        <v>1259</v>
      </c>
      <c r="D655" s="194">
        <v>640756.14</v>
      </c>
      <c r="E655" s="194">
        <v>963775.88</v>
      </c>
      <c r="F655" s="45">
        <f t="shared" si="167"/>
        <v>150.41227384883115</v>
      </c>
    </row>
    <row r="656" spans="1:6" ht="24" x14ac:dyDescent="0.2">
      <c r="A656" s="63">
        <v>11</v>
      </c>
      <c r="B656" s="64" t="s">
        <v>1261</v>
      </c>
      <c r="C656" s="247" t="s">
        <v>1262</v>
      </c>
      <c r="D656" s="60">
        <f t="shared" ref="D656:E656" si="168">+D653+D654-D655</f>
        <v>898.76000000000931</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27</v>
      </c>
      <c r="E658" s="253">
        <v>32</v>
      </c>
      <c r="F658" s="45">
        <f t="shared" si="167"/>
        <v>118.5185185185185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27</v>
      </c>
      <c r="E660" s="253">
        <v>32</v>
      </c>
      <c r="F660" s="45">
        <f t="shared" si="167"/>
        <v>118.5185185185185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1366.4</v>
      </c>
      <c r="E683" s="192">
        <v>2834.2</v>
      </c>
      <c r="F683" s="71">
        <f t="shared" si="167"/>
        <v>207.42096018735361</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182809.73</v>
      </c>
      <c r="E724" s="192">
        <v>231266.57</v>
      </c>
      <c r="F724" s="71">
        <f t="shared" si="167"/>
        <v>126.50670727427911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260</v>
      </c>
      <c r="E733" s="192">
        <v>520</v>
      </c>
      <c r="F733" s="71">
        <f t="shared" si="167"/>
        <v>200</v>
      </c>
    </row>
    <row r="734" spans="1:6" ht="12.75" customHeight="1" x14ac:dyDescent="0.2">
      <c r="A734" s="70">
        <v>32121</v>
      </c>
      <c r="B734" s="65" t="s">
        <v>1398</v>
      </c>
      <c r="C734" s="278" t="s">
        <v>1399</v>
      </c>
      <c r="D734" s="192">
        <v>19250.22</v>
      </c>
      <c r="E734" s="192">
        <v>26740.35</v>
      </c>
      <c r="F734" s="71">
        <f t="shared" si="167"/>
        <v>138.90932155580558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637.75</v>
      </c>
      <c r="E736" s="194">
        <v>547.5</v>
      </c>
      <c r="F736" s="45">
        <f t="shared" si="167"/>
        <v>85.848686789494309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1710.52</v>
      </c>
      <c r="E741" s="192">
        <v>1659.17</v>
      </c>
      <c r="F741" s="71">
        <f t="shared" ref="F741:F1006" si="169">IF(D741&lt;&gt;0,IF(E741/D741&gt;=100,"&gt;&gt;100",E741/D741*100),"-")</f>
        <v>96.997988915651391</v>
      </c>
    </row>
    <row r="742" spans="1:6" ht="12.75" customHeight="1" x14ac:dyDescent="0.2">
      <c r="A742" s="70" t="s">
        <v>1414</v>
      </c>
      <c r="B742" s="65" t="s">
        <v>1415</v>
      </c>
      <c r="C742" s="278" t="s">
        <v>1414</v>
      </c>
      <c r="D742" s="192">
        <v>806.75</v>
      </c>
      <c r="E742" s="192">
        <v>1032.6400000000001</v>
      </c>
      <c r="F742" s="71">
        <f t="shared" si="169"/>
        <v>128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812</v>
      </c>
      <c r="E744" s="192">
        <v>1616</v>
      </c>
      <c r="F744" s="71">
        <f t="shared" si="170"/>
        <v>199.01477832512316</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H303" sqref="H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215451.53000000003</v>
      </c>
      <c r="E6" s="180">
        <f t="shared" si="0"/>
        <v>147150.17999999993</v>
      </c>
      <c r="F6" s="181">
        <f t="shared" ref="F6:F298" si="1">IF(D6&gt;0,IF(E6/D6&gt;=100,"&gt;&gt;100",E6/D6*100),"-")</f>
        <v>68.29850778966383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148557.26</v>
      </c>
      <c r="E7" s="79">
        <f t="shared" si="2"/>
        <v>141131.86999999994</v>
      </c>
      <c r="F7" s="71">
        <f t="shared" si="1"/>
        <v>95.001664677983371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2112.7800000000002</v>
      </c>
      <c r="E8" s="79">
        <f>E9+E10-E11</f>
        <v>2112.7800000000002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2112.7800000000002</v>
      </c>
      <c r="E10" s="192">
        <v>2112.7800000000002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146444.48000000001</v>
      </c>
      <c r="E12" s="79">
        <f t="shared" si="3"/>
        <v>139019.08999999994</v>
      </c>
      <c r="F12" s="71">
        <f t="shared" si="1"/>
        <v>94.929552824387727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143247.53000000003</v>
      </c>
      <c r="E19" s="79">
        <f t="shared" si="5"/>
        <v>135822.13999999996</v>
      </c>
      <c r="F19" s="71">
        <f t="shared" si="1"/>
        <v>94.816392296607091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9858.83</v>
      </c>
      <c r="E20" s="192">
        <v>14095.92</v>
      </c>
      <c r="F20" s="71">
        <f t="shared" si="1"/>
        <v>142.97761499082549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417.99</v>
      </c>
      <c r="E21" s="192">
        <v>914.99</v>
      </c>
      <c r="F21" s="71">
        <f t="shared" si="1"/>
        <v>218.90236608531305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1030</v>
      </c>
      <c r="E22" s="192">
        <v>1030</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39.82</v>
      </c>
      <c r="E24" s="192">
        <v>39.82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243544.37</v>
      </c>
      <c r="E26" s="192">
        <v>270355.98</v>
      </c>
      <c r="F26" s="71">
        <f t="shared" si="1"/>
        <v>111.00892211140005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111643.48</v>
      </c>
      <c r="E28" s="192">
        <v>150614.57</v>
      </c>
      <c r="F28" s="71">
        <f t="shared" si="1"/>
        <v>134.9067316783748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241.59</v>
      </c>
      <c r="E35" s="79">
        <f t="shared" si="7"/>
        <v>241.59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241.59</v>
      </c>
      <c r="E36" s="192">
        <v>241.59</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2955.36</v>
      </c>
      <c r="E45" s="79">
        <f t="shared" si="9"/>
        <v>2955.36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2955.36</v>
      </c>
      <c r="E47" s="192">
        <v>2955.36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3286.38</v>
      </c>
      <c r="E54" s="192">
        <v>7387.45</v>
      </c>
      <c r="F54" s="71">
        <f t="shared" si="1"/>
        <v>224.78989039611972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3286.38</v>
      </c>
      <c r="E55" s="192">
        <v>7387.45</v>
      </c>
      <c r="F55" s="71">
        <f t="shared" si="1"/>
        <v>224.78989039611972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66894.27</v>
      </c>
      <c r="E69" s="79">
        <f>E70+E82+E88+E119+E135+E147+E165+E171</f>
        <v>6018.31</v>
      </c>
      <c r="F69" s="71">
        <f t="shared" si="1"/>
        <v>8.9967496468681105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898.76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793.48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793.48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105.28</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3086.5</v>
      </c>
      <c r="E82" s="79">
        <f>SUM(E83:E85)-E86+E87</f>
        <v>401.87</v>
      </c>
      <c r="F82" s="71">
        <f t="shared" si="1"/>
        <v>13.02024947351369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111.49</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2975.01</v>
      </c>
      <c r="E87" s="192">
        <v>401.87</v>
      </c>
      <c r="F87" s="71">
        <f t="shared" si="1"/>
        <v>13.50818988843735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6184.5</v>
      </c>
      <c r="E147" s="79">
        <f t="shared" si="24"/>
        <v>5616.4400000000005</v>
      </c>
      <c r="F147" s="71">
        <f t="shared" si="1"/>
        <v>90.814778882690604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5664.53</v>
      </c>
      <c r="E160" s="192">
        <v>4699.55</v>
      </c>
      <c r="F160" s="71">
        <f t="shared" si="1"/>
        <v>82.964517797593089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519.97</v>
      </c>
      <c r="E161" s="192">
        <v>519.97</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396.92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56724.51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56724.51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215451.53000000003</v>
      </c>
      <c r="E176" s="79">
        <f>E177+E251</f>
        <v>147150.18</v>
      </c>
      <c r="F176" s="71">
        <f t="shared" si="1"/>
        <v>68.298507789663859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72277.750000000015</v>
      </c>
      <c r="E177" s="79">
        <f>E178+E197+E203+E219+E247+E248</f>
        <v>93982.23</v>
      </c>
      <c r="F177" s="71">
        <f t="shared" si="1"/>
        <v>130.02926903507645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72277.750000000015</v>
      </c>
      <c r="E178" s="79">
        <f>SUM(E179:E181)+E185+E186+SUM(E194:E196)</f>
        <v>93982.23</v>
      </c>
      <c r="F178" s="71">
        <f t="shared" si="1"/>
        <v>130.02926903507645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56724.51</v>
      </c>
      <c r="E179" s="192">
        <v>73696.83</v>
      </c>
      <c r="F179" s="71">
        <f t="shared" si="1"/>
        <v>129.92061103745101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15550.28</v>
      </c>
      <c r="E180" s="192">
        <v>20257.48</v>
      </c>
      <c r="F180" s="71">
        <f t="shared" si="1"/>
        <v>130.27083756691198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2.96</v>
      </c>
      <c r="E181" s="79">
        <f t="shared" si="28"/>
        <v>27.92</v>
      </c>
      <c r="F181" s="71">
        <f t="shared" si="1"/>
        <v>943.24324324324334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2.96</v>
      </c>
      <c r="E184" s="192">
        <v>27.92</v>
      </c>
      <c r="F184" s="71">
        <f t="shared" si="1"/>
        <v>943.24324324324334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143173.78</v>
      </c>
      <c r="E251" s="79">
        <f>+E252+E255-E264+E274+E291</f>
        <v>53167.95</v>
      </c>
      <c r="F251" s="71">
        <f t="shared" si="1"/>
        <v>37.135256190064972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148072.85999999999</v>
      </c>
      <c r="E252" s="79">
        <f>E253-E254</f>
        <v>140647.47</v>
      </c>
      <c r="F252" s="71">
        <f t="shared" si="1"/>
        <v>94.985313311298242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148072.85999999999</v>
      </c>
      <c r="E253" s="192">
        <v>140647.47</v>
      </c>
      <c r="F253" s="71">
        <f t="shared" si="1"/>
        <v>94.985313311298242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-9248.7199999999993</v>
      </c>
      <c r="E255" s="79">
        <f>E256-E260</f>
        <v>-90752.69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9248.7199999999993</v>
      </c>
      <c r="E260" s="79">
        <f>SUM(E261:E263)</f>
        <v>90752.69</v>
      </c>
      <c r="F260" s="71">
        <f t="shared" si="1"/>
        <v>981.24594538487497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5377.5</v>
      </c>
      <c r="E261" s="192">
        <v>82147.38</v>
      </c>
      <c r="F261" s="71">
        <f t="shared" si="1"/>
        <v>1527.6128312412832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3871.22</v>
      </c>
      <c r="E262" s="192">
        <v>8605.31</v>
      </c>
      <c r="F262" s="71">
        <f t="shared" si="1"/>
        <v>222.28935581031303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4349.6400000000003</v>
      </c>
      <c r="E274" s="79">
        <f>SUM(E275:E277)+SUM(E286:E290)</f>
        <v>3273.17</v>
      </c>
      <c r="F274" s="71">
        <f t="shared" si="1"/>
        <v>75.251515067913672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4349.6400000000003</v>
      </c>
      <c r="E288" s="192">
        <v>3273.17</v>
      </c>
      <c r="F288" s="71">
        <f t="shared" si="39"/>
        <v>75.251515067913672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6184.5</v>
      </c>
      <c r="E302" s="192">
        <v>4579.5200000000004</v>
      </c>
      <c r="F302" s="71">
        <f t="shared" si="43"/>
        <v>74.048346673134461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1036.92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2975.01</v>
      </c>
      <c r="E308" s="192">
        <v>401.87</v>
      </c>
      <c r="F308" s="71">
        <f t="shared" si="43"/>
        <v>13.50818988843735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396.92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5271.04</v>
      </c>
      <c r="E336" s="192">
        <v>9229.56</v>
      </c>
      <c r="F336" s="71">
        <f t="shared" si="43"/>
        <v>175.09941112190384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67006.710000000006</v>
      </c>
      <c r="E337" s="192">
        <v>84752.67</v>
      </c>
      <c r="F337" s="71">
        <f t="shared" si="43"/>
        <v>126.48385512435991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5" workbookViewId="0">
      <selection activeCell="J118" sqref="J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632029.41</v>
      </c>
      <c r="E114" s="60">
        <f t="shared" si="22"/>
        <v>1041961.49</v>
      </c>
      <c r="F114" s="45">
        <f t="shared" si="1"/>
        <v>164.85965265445481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600461.56000000006</v>
      </c>
      <c r="E115" s="60">
        <f t="shared" si="23"/>
        <v>1001669.07</v>
      </c>
      <c r="F115" s="45">
        <f t="shared" si="1"/>
        <v>166.81651861278178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600461.56000000006</v>
      </c>
      <c r="E116" s="194">
        <v>1001669.07</v>
      </c>
      <c r="F116" s="45">
        <f t="shared" si="1"/>
        <v>166.81651861278178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31567.85</v>
      </c>
      <c r="E126" s="194">
        <v>40292.42</v>
      </c>
      <c r="F126" s="45">
        <f t="shared" si="1"/>
        <v>127.63751728419896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632029.41</v>
      </c>
      <c r="E141" s="81">
        <f t="shared" si="28"/>
        <v>1041961.49</v>
      </c>
      <c r="F141" s="61">
        <f t="shared" si="1"/>
        <v>164.85965265445481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27" sqref="H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26811.61</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26811.61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26811.61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26811.61</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7" zoomScaleNormal="100" workbookViewId="0">
      <selection activeCell="K6" sqref="K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72277.75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983284.28999999992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978550.2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822112.32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156241.46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196.42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4734.09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961579.81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956845.72000000009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803704.68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152972.54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168.5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4734.09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93982.229999999981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9229.56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9229.56</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9223.1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9223.1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6.46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6.46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84752.67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84752.67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31309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Vrtić Škrinjica</cp:lastModifiedBy>
  <cp:lastPrinted>2026-01-30T07:45:23Z</cp:lastPrinted>
  <dcterms:created xsi:type="dcterms:W3CDTF">2022-04-01T05:14:30Z</dcterms:created>
  <dcterms:modified xsi:type="dcterms:W3CDTF">2026-02-03T09:54:35Z</dcterms:modified>
</cp:coreProperties>
</file>